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codeName="DieseArbeitsmappe" defaultThemeVersion="166925"/>
  <mc:AlternateContent xmlns:mc="http://schemas.openxmlformats.org/markup-compatibility/2006">
    <mc:Choice Requires="x15">
      <x15ac:absPath xmlns:x15ac="http://schemas.microsoft.com/office/spreadsheetml/2010/11/ac" url="https://judoberlin.sharepoint.com/sites/Jugendleitung/Freigegebene Dokumente/General/Events/2023/BEM_13/"/>
    </mc:Choice>
  </mc:AlternateContent>
  <xr:revisionPtr revIDLastSave="0" documentId="8_{EC3A54C6-0B99-714A-AC8A-A26D2EF96BE9}" xr6:coauthVersionLast="47" xr6:coauthVersionMax="47" xr10:uidLastSave="{00000000-0000-0000-0000-000000000000}"/>
  <bookViews>
    <workbookView xWindow="0" yWindow="460" windowWidth="28800" windowHeight="17540" activeTab="3" xr2:uid="{DB7BA992-7614-094B-B220-407C7A50C132}"/>
  </bookViews>
  <sheets>
    <sheet name="Datensammlung" sheetId="7" state="hidden" r:id="rId1"/>
    <sheet name="Daten Ausschreibung" sheetId="1" state="hidden" r:id="rId2"/>
    <sheet name="Ausschreibung formatiert" sheetId="3" state="hidden" r:id="rId3"/>
    <sheet name="Meldeliste" sheetId="4" r:id="rId4"/>
    <sheet name="Meldungen" sheetId="5" state="hidden" r:id="rId5"/>
    <sheet name="Todo" sheetId="6" state="hidden" r:id="rId6"/>
  </sheets>
  <definedNames>
    <definedName name="_xlnm.Print_Area" localSheetId="2">'Ausschreibung formatiert'!$A$1:$D$43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1" l="1"/>
  <c r="B9" i="1"/>
  <c r="E30" i="6" s="1"/>
  <c r="F30" i="6" s="1"/>
  <c r="I29" i="4" a="1"/>
  <c r="I29" i="4" s="1"/>
  <c r="I19" i="4" a="1"/>
  <c r="I19" i="4" s="1"/>
  <c r="F71" i="6"/>
  <c r="B29" i="1" a="1"/>
  <c r="B29" i="1" s="1"/>
  <c r="B36" i="1" a="1"/>
  <c r="B36" i="1" s="1"/>
  <c r="B33" i="1"/>
  <c r="B9" i="3"/>
  <c r="E13" i="4"/>
  <c r="E18" i="5"/>
  <c r="A18" i="5" s="1"/>
  <c r="E19" i="5"/>
  <c r="A19" i="5" s="1"/>
  <c r="E20" i="5"/>
  <c r="B20" i="5" s="1"/>
  <c r="E21" i="5"/>
  <c r="I21" i="5" s="1"/>
  <c r="E22" i="5"/>
  <c r="J22" i="5" s="1"/>
  <c r="E23" i="5"/>
  <c r="B23" i="5" s="1"/>
  <c r="E24" i="5"/>
  <c r="D24" i="5" s="1"/>
  <c r="E25" i="5"/>
  <c r="C25" i="5" s="1"/>
  <c r="E26" i="5"/>
  <c r="A26" i="5" s="1"/>
  <c r="E27" i="5"/>
  <c r="B27" i="5" s="1"/>
  <c r="E28" i="5"/>
  <c r="C28" i="5" s="1"/>
  <c r="E29" i="5"/>
  <c r="B29" i="5" s="1"/>
  <c r="E30" i="5"/>
  <c r="C30" i="5" s="1"/>
  <c r="E31" i="5"/>
  <c r="C31" i="5" s="1"/>
  <c r="E32" i="5"/>
  <c r="A32" i="5" s="1"/>
  <c r="E33" i="5"/>
  <c r="A33" i="5" s="1"/>
  <c r="E34" i="5"/>
  <c r="E35" i="5"/>
  <c r="B35" i="5" s="1"/>
  <c r="E36" i="5"/>
  <c r="A36" i="5" s="1"/>
  <c r="E37" i="5"/>
  <c r="G37" i="5" s="1"/>
  <c r="E38" i="5"/>
  <c r="A38" i="5" s="1"/>
  <c r="E39" i="5"/>
  <c r="B39" i="5" s="1"/>
  <c r="E40" i="5"/>
  <c r="G40" i="5" s="1"/>
  <c r="E41" i="5"/>
  <c r="A41" i="5" s="1"/>
  <c r="E42" i="5"/>
  <c r="E43" i="5"/>
  <c r="B43" i="5" s="1"/>
  <c r="E44" i="5"/>
  <c r="C44" i="5" s="1"/>
  <c r="E45" i="5"/>
  <c r="D45" i="5" s="1"/>
  <c r="E46" i="5"/>
  <c r="C46" i="5" s="1"/>
  <c r="E47" i="5"/>
  <c r="C47" i="5" s="1"/>
  <c r="E48" i="5"/>
  <c r="A48" i="5" s="1"/>
  <c r="E49" i="5"/>
  <c r="A49" i="5" s="1"/>
  <c r="E50" i="5"/>
  <c r="E51" i="5"/>
  <c r="I51" i="5" s="1"/>
  <c r="E52" i="5"/>
  <c r="A52" i="5" s="1"/>
  <c r="E53" i="5"/>
  <c r="D53" i="5" s="1"/>
  <c r="E54" i="5"/>
  <c r="B54" i="5" s="1"/>
  <c r="E55" i="5"/>
  <c r="D55" i="5" s="1"/>
  <c r="E56" i="5"/>
  <c r="A56" i="5" s="1"/>
  <c r="E57" i="5"/>
  <c r="A57" i="5" s="1"/>
  <c r="E58" i="5"/>
  <c r="E59" i="5"/>
  <c r="B59" i="5" s="1"/>
  <c r="E60" i="5"/>
  <c r="C60" i="5" s="1"/>
  <c r="E61" i="5"/>
  <c r="B61" i="5" s="1"/>
  <c r="E62" i="5"/>
  <c r="C62" i="5" s="1"/>
  <c r="E63" i="5"/>
  <c r="C63" i="5" s="1"/>
  <c r="E64" i="5"/>
  <c r="A64" i="5" s="1"/>
  <c r="E65" i="5"/>
  <c r="D65" i="5" s="1"/>
  <c r="E66" i="5"/>
  <c r="E67" i="5"/>
  <c r="A67" i="5" s="1"/>
  <c r="E68" i="5"/>
  <c r="C68" i="5" s="1"/>
  <c r="E69" i="5"/>
  <c r="K69" i="5" s="1"/>
  <c r="E70" i="5"/>
  <c r="A70" i="5" s="1"/>
  <c r="E71" i="5"/>
  <c r="B71" i="5" s="1"/>
  <c r="E72" i="5"/>
  <c r="G72" i="5" s="1"/>
  <c r="E73" i="5"/>
  <c r="A73" i="5" s="1"/>
  <c r="E74" i="5"/>
  <c r="E75" i="5"/>
  <c r="A75" i="5" s="1"/>
  <c r="E76" i="5"/>
  <c r="F76" i="5" s="1"/>
  <c r="E77" i="5"/>
  <c r="A77" i="5" s="1"/>
  <c r="E78" i="5"/>
  <c r="C78" i="5" s="1"/>
  <c r="E79" i="5"/>
  <c r="C79" i="5" s="1"/>
  <c r="E80" i="5"/>
  <c r="B80" i="5" s="1"/>
  <c r="E81" i="5"/>
  <c r="B81" i="5" s="1"/>
  <c r="E82" i="5"/>
  <c r="A82" i="5" s="1"/>
  <c r="E83" i="5"/>
  <c r="C83" i="5" s="1"/>
  <c r="E84" i="5"/>
  <c r="C84" i="5" s="1"/>
  <c r="E85" i="5"/>
  <c r="J85" i="5" s="1"/>
  <c r="E86" i="5"/>
  <c r="D86" i="5" s="1"/>
  <c r="E87" i="5"/>
  <c r="A87" i="5" s="1"/>
  <c r="E88" i="5"/>
  <c r="B88" i="5" s="1"/>
  <c r="E89" i="5"/>
  <c r="B89" i="5" s="1"/>
  <c r="E90" i="5"/>
  <c r="A90" i="5" s="1"/>
  <c r="E91" i="5"/>
  <c r="B91" i="5" s="1"/>
  <c r="E92" i="5"/>
  <c r="C92" i="5" s="1"/>
  <c r="E93" i="5"/>
  <c r="A93" i="5" s="1"/>
  <c r="E94" i="5"/>
  <c r="D94" i="5" s="1"/>
  <c r="E95" i="5"/>
  <c r="C95" i="5" s="1"/>
  <c r="E96" i="5"/>
  <c r="F96" i="5" s="1"/>
  <c r="E97" i="5"/>
  <c r="A97" i="5" s="1"/>
  <c r="E98" i="5"/>
  <c r="E99" i="5"/>
  <c r="B99" i="5" s="1"/>
  <c r="E100" i="5"/>
  <c r="G100" i="5" s="1"/>
  <c r="E101" i="5"/>
  <c r="K101" i="5" s="1"/>
  <c r="E102" i="5"/>
  <c r="A102" i="5" s="1"/>
  <c r="E103" i="5"/>
  <c r="B103" i="5" s="1"/>
  <c r="E104" i="5"/>
  <c r="A104" i="5" s="1"/>
  <c r="E105" i="5"/>
  <c r="A105" i="5" s="1"/>
  <c r="E106" i="5"/>
  <c r="E107" i="5"/>
  <c r="A107" i="5" s="1"/>
  <c r="E108" i="5"/>
  <c r="C108" i="5" s="1"/>
  <c r="E109" i="5"/>
  <c r="A109" i="5" s="1"/>
  <c r="E110" i="5"/>
  <c r="C110" i="5" s="1"/>
  <c r="E111" i="5"/>
  <c r="C111" i="5" s="1"/>
  <c r="E112" i="5"/>
  <c r="A112" i="5" s="1"/>
  <c r="E113" i="5"/>
  <c r="A113" i="5" s="1"/>
  <c r="E114" i="5"/>
  <c r="C114" i="5" s="1"/>
  <c r="E115" i="5"/>
  <c r="A115" i="5" s="1"/>
  <c r="E116" i="5"/>
  <c r="C116" i="5" s="1"/>
  <c r="E117" i="5"/>
  <c r="B117" i="5" s="1"/>
  <c r="E118" i="5"/>
  <c r="I118" i="5" s="1"/>
  <c r="E119" i="5"/>
  <c r="B119" i="5" s="1"/>
  <c r="E120" i="5"/>
  <c r="A120" i="5" s="1"/>
  <c r="E121" i="5"/>
  <c r="A121" i="5" s="1"/>
  <c r="E122" i="5"/>
  <c r="E123" i="5"/>
  <c r="B123" i="5" s="1"/>
  <c r="E124" i="5"/>
  <c r="A124" i="5" s="1"/>
  <c r="E125" i="5"/>
  <c r="D125" i="5" s="1"/>
  <c r="E126" i="5"/>
  <c r="D126" i="5" s="1"/>
  <c r="E127" i="5"/>
  <c r="A127" i="5" s="1"/>
  <c r="E128" i="5"/>
  <c r="D128" i="5" s="1"/>
  <c r="E129" i="5"/>
  <c r="A129" i="5" s="1"/>
  <c r="E130" i="5"/>
  <c r="E131" i="5"/>
  <c r="A131" i="5" s="1"/>
  <c r="E132" i="5"/>
  <c r="C132" i="5" s="1"/>
  <c r="E133" i="5"/>
  <c r="A133" i="5" s="1"/>
  <c r="E134" i="5"/>
  <c r="C134" i="5" s="1"/>
  <c r="E135" i="5"/>
  <c r="C135" i="5" s="1"/>
  <c r="E136" i="5"/>
  <c r="D136" i="5" s="1"/>
  <c r="E137" i="5"/>
  <c r="B137" i="5" s="1"/>
  <c r="E138" i="5"/>
  <c r="E139" i="5"/>
  <c r="A139" i="5" s="1"/>
  <c r="E140" i="5"/>
  <c r="B140" i="5" s="1"/>
  <c r="E141" i="5"/>
  <c r="F141" i="5" s="1"/>
  <c r="E142" i="5"/>
  <c r="A142" i="5" s="1"/>
  <c r="E143" i="5"/>
  <c r="B143" i="5" s="1"/>
  <c r="E144" i="5"/>
  <c r="B144" i="5" s="1"/>
  <c r="E145" i="5"/>
  <c r="B145" i="5" s="1"/>
  <c r="E146" i="5"/>
  <c r="A146" i="5" s="1"/>
  <c r="E147" i="5"/>
  <c r="A147" i="5" s="1"/>
  <c r="E148" i="5"/>
  <c r="B148" i="5" s="1"/>
  <c r="E149" i="5"/>
  <c r="D149" i="5" s="1"/>
  <c r="E150" i="5"/>
  <c r="B150" i="5" s="1"/>
  <c r="E151" i="5"/>
  <c r="A151" i="5" s="1"/>
  <c r="E152" i="5"/>
  <c r="B152" i="5" s="1"/>
  <c r="E153" i="5"/>
  <c r="B153" i="5" s="1"/>
  <c r="E154" i="5"/>
  <c r="A154" i="5" s="1"/>
  <c r="E155" i="5"/>
  <c r="F155" i="5" s="1"/>
  <c r="E156" i="5"/>
  <c r="C156" i="5" s="1"/>
  <c r="E157" i="5"/>
  <c r="G157" i="5" s="1"/>
  <c r="E158" i="5"/>
  <c r="C158" i="5" s="1"/>
  <c r="E159" i="5"/>
  <c r="D159" i="5" s="1"/>
  <c r="E160" i="5"/>
  <c r="A160" i="5" s="1"/>
  <c r="E161" i="5"/>
  <c r="B161" i="5" s="1"/>
  <c r="E162" i="5"/>
  <c r="E163" i="5"/>
  <c r="B163" i="5" s="1"/>
  <c r="E164" i="5"/>
  <c r="C164" i="5" s="1"/>
  <c r="E165" i="5"/>
  <c r="C165" i="5" s="1"/>
  <c r="E166" i="5"/>
  <c r="C166" i="5" s="1"/>
  <c r="E167" i="5"/>
  <c r="C167" i="5" s="1"/>
  <c r="E168" i="5"/>
  <c r="B168" i="5" s="1"/>
  <c r="E169" i="5"/>
  <c r="A169" i="5" s="1"/>
  <c r="E170" i="5"/>
  <c r="E171" i="5"/>
  <c r="B171" i="5" s="1"/>
  <c r="E172" i="5"/>
  <c r="A172" i="5" s="1"/>
  <c r="E173" i="5"/>
  <c r="A173" i="5" s="1"/>
  <c r="E174" i="5"/>
  <c r="B174" i="5" s="1"/>
  <c r="E175" i="5"/>
  <c r="A175" i="5" s="1"/>
  <c r="E176" i="5"/>
  <c r="A176" i="5" s="1"/>
  <c r="E177" i="5"/>
  <c r="B177" i="5" s="1"/>
  <c r="E178" i="5"/>
  <c r="G178" i="5" s="1"/>
  <c r="E179" i="5"/>
  <c r="A179" i="5" s="1"/>
  <c r="E180" i="5"/>
  <c r="B180" i="5" s="1"/>
  <c r="E181" i="5"/>
  <c r="I181" i="5" s="1"/>
  <c r="E182" i="5"/>
  <c r="B182" i="5" s="1"/>
  <c r="E183" i="5"/>
  <c r="D183" i="5" s="1"/>
  <c r="E184" i="5"/>
  <c r="A184" i="5" s="1"/>
  <c r="E185" i="5"/>
  <c r="A185" i="5" s="1"/>
  <c r="E186" i="5"/>
  <c r="D186" i="5" s="1"/>
  <c r="E187" i="5"/>
  <c r="B187" i="5" s="1"/>
  <c r="E188" i="5"/>
  <c r="C188" i="5" s="1"/>
  <c r="E189" i="5"/>
  <c r="C189" i="5" s="1"/>
  <c r="E190" i="5"/>
  <c r="F190" i="5" s="1"/>
  <c r="E191" i="5"/>
  <c r="C191" i="5" s="1"/>
  <c r="E192" i="5"/>
  <c r="B192" i="5" s="1"/>
  <c r="E193" i="5"/>
  <c r="A193" i="5" s="1"/>
  <c r="E194" i="5"/>
  <c r="E195" i="5"/>
  <c r="A195" i="5" s="1"/>
  <c r="E196" i="5"/>
  <c r="C196" i="5" s="1"/>
  <c r="E197" i="5"/>
  <c r="C197" i="5" s="1"/>
  <c r="E198" i="5"/>
  <c r="C198" i="5" s="1"/>
  <c r="E199" i="5"/>
  <c r="C199" i="5" s="1"/>
  <c r="E200" i="5"/>
  <c r="B200" i="5" s="1"/>
  <c r="E201" i="5"/>
  <c r="A201" i="5" s="1"/>
  <c r="E202" i="5"/>
  <c r="E203" i="5"/>
  <c r="A203" i="5" s="1"/>
  <c r="E204" i="5"/>
  <c r="F204" i="5" s="1"/>
  <c r="E205" i="5"/>
  <c r="D205" i="5" s="1"/>
  <c r="E206" i="5"/>
  <c r="A206" i="5" s="1"/>
  <c r="E207" i="5"/>
  <c r="B207" i="5" s="1"/>
  <c r="E208" i="5"/>
  <c r="B208" i="5" s="1"/>
  <c r="E209" i="5"/>
  <c r="B209" i="5" s="1"/>
  <c r="E210" i="5"/>
  <c r="A210" i="5" s="1"/>
  <c r="E211" i="5"/>
  <c r="A211" i="5" s="1"/>
  <c r="E212" i="5"/>
  <c r="C212" i="5" s="1"/>
  <c r="E213" i="5"/>
  <c r="C213" i="5" s="1"/>
  <c r="E214" i="5"/>
  <c r="B214" i="5" s="1"/>
  <c r="E215" i="5"/>
  <c r="A215" i="5" s="1"/>
  <c r="E216" i="5"/>
  <c r="B216" i="5" s="1"/>
  <c r="E217" i="5"/>
  <c r="F217" i="5" s="1"/>
  <c r="E218" i="5"/>
  <c r="A218" i="5" s="1"/>
  <c r="E219" i="5"/>
  <c r="B219" i="5" s="1"/>
  <c r="E220" i="5"/>
  <c r="G220" i="5" s="1"/>
  <c r="E221" i="5"/>
  <c r="D221" i="5" s="1"/>
  <c r="E222" i="5"/>
  <c r="A222" i="5" s="1"/>
  <c r="E223" i="5"/>
  <c r="C223" i="5" s="1"/>
  <c r="E224" i="5"/>
  <c r="A224" i="5" s="1"/>
  <c r="E225" i="5"/>
  <c r="A225" i="5" s="1"/>
  <c r="E226" i="5"/>
  <c r="E227" i="5"/>
  <c r="B227" i="5" s="1"/>
  <c r="E228" i="5"/>
  <c r="C228" i="5" s="1"/>
  <c r="E229" i="5"/>
  <c r="D229" i="5" s="1"/>
  <c r="E230" i="5"/>
  <c r="D230" i="5" s="1"/>
  <c r="E231" i="5"/>
  <c r="A231" i="5" s="1"/>
  <c r="E232" i="5"/>
  <c r="B232" i="5" s="1"/>
  <c r="E233" i="5"/>
  <c r="C233" i="5" s="1"/>
  <c r="E234" i="5"/>
  <c r="E235" i="5"/>
  <c r="B235" i="5" s="1"/>
  <c r="E236" i="5"/>
  <c r="C236" i="5" s="1"/>
  <c r="E237" i="5"/>
  <c r="C237" i="5" s="1"/>
  <c r="E238" i="5"/>
  <c r="G238" i="5" s="1"/>
  <c r="E239" i="5"/>
  <c r="C239" i="5" s="1"/>
  <c r="E240" i="5"/>
  <c r="A240" i="5" s="1"/>
  <c r="E3" i="5"/>
  <c r="A3" i="5" s="1"/>
  <c r="E4" i="5"/>
  <c r="E5" i="5"/>
  <c r="B5" i="5" s="1"/>
  <c r="E6" i="5"/>
  <c r="B6" i="5" s="1"/>
  <c r="E7" i="5"/>
  <c r="B7" i="5" s="1"/>
  <c r="E8" i="5"/>
  <c r="A8" i="5" s="1"/>
  <c r="E9" i="5"/>
  <c r="E10" i="5"/>
  <c r="E11" i="5"/>
  <c r="A11" i="5" s="1"/>
  <c r="E12" i="5"/>
  <c r="A12" i="5" s="1"/>
  <c r="E13" i="5"/>
  <c r="A13" i="5" s="1"/>
  <c r="E14" i="5"/>
  <c r="I14" i="5" s="1"/>
  <c r="E15" i="5"/>
  <c r="B15" i="5" s="1"/>
  <c r="E16" i="5"/>
  <c r="B16" i="5" s="1"/>
  <c r="E17" i="5"/>
  <c r="B17" i="5" s="1"/>
  <c r="E2" i="5"/>
  <c r="A2" i="5" s="1"/>
  <c r="E14"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19" i="4"/>
  <c r="E18" i="4"/>
  <c r="E17" i="4"/>
  <c r="E16" i="4"/>
  <c r="E25" i="6" l="1"/>
  <c r="F25" i="6" s="1"/>
  <c r="B77" i="5"/>
  <c r="B68" i="5"/>
  <c r="E11" i="6"/>
  <c r="F11" i="6" s="1"/>
  <c r="E68" i="6"/>
  <c r="F68" i="6" s="1"/>
  <c r="E54" i="6"/>
  <c r="F54" i="6" s="1"/>
  <c r="A238" i="5"/>
  <c r="E38" i="6"/>
  <c r="F38" i="6" s="1"/>
  <c r="B70" i="5"/>
  <c r="E15" i="6"/>
  <c r="F15" i="6" s="1"/>
  <c r="E32" i="6"/>
  <c r="F32" i="6" s="1"/>
  <c r="B173" i="5"/>
  <c r="E4" i="6"/>
  <c r="F4" i="6" s="1"/>
  <c r="E62" i="6"/>
  <c r="F62" i="6" s="1"/>
  <c r="E3" i="6"/>
  <c r="F3" i="6" s="1"/>
  <c r="E48" i="6"/>
  <c r="F48" i="6" s="1"/>
  <c r="A119" i="5"/>
  <c r="E21" i="6"/>
  <c r="F21" i="6" s="1"/>
  <c r="E61" i="6"/>
  <c r="F61" i="6" s="1"/>
  <c r="E26" i="6"/>
  <c r="F26" i="6" s="1"/>
  <c r="B87" i="5"/>
  <c r="E14" i="6"/>
  <c r="F14" i="6" s="1"/>
  <c r="E50" i="6"/>
  <c r="F50" i="6" s="1"/>
  <c r="E5" i="6"/>
  <c r="F5" i="6" s="1"/>
  <c r="E44" i="6"/>
  <c r="F44" i="6" s="1"/>
  <c r="E37" i="6"/>
  <c r="F37" i="6" s="1"/>
  <c r="A68" i="5"/>
  <c r="E23" i="6"/>
  <c r="F23" i="6" s="1"/>
  <c r="E13" i="6"/>
  <c r="F13" i="6" s="1"/>
  <c r="E70" i="6"/>
  <c r="F70" i="6" s="1"/>
  <c r="E60" i="6"/>
  <c r="F60" i="6" s="1"/>
  <c r="E47" i="6"/>
  <c r="F47" i="6" s="1"/>
  <c r="E35" i="6"/>
  <c r="F35" i="6" s="1"/>
  <c r="E22" i="6"/>
  <c r="F22" i="6" s="1"/>
  <c r="E12" i="6"/>
  <c r="F12" i="6" s="1"/>
  <c r="E69" i="6"/>
  <c r="F69" i="6" s="1"/>
  <c r="E56" i="6"/>
  <c r="F56" i="6" s="1"/>
  <c r="E45" i="6"/>
  <c r="F45" i="6" s="1"/>
  <c r="E34" i="6"/>
  <c r="F34" i="6" s="1"/>
  <c r="E20" i="6"/>
  <c r="F20" i="6" s="1"/>
  <c r="E10" i="6"/>
  <c r="F10" i="6" s="1"/>
  <c r="E65" i="6"/>
  <c r="F65" i="6" s="1"/>
  <c r="E53" i="6"/>
  <c r="F53" i="6" s="1"/>
  <c r="E43" i="6"/>
  <c r="F43" i="6" s="1"/>
  <c r="E29" i="6"/>
  <c r="F29" i="6" s="1"/>
  <c r="E19" i="6"/>
  <c r="F19" i="6" s="1"/>
  <c r="E7" i="6"/>
  <c r="F7" i="6" s="1"/>
  <c r="E64" i="6"/>
  <c r="F64" i="6" s="1"/>
  <c r="E52" i="6"/>
  <c r="F52" i="6" s="1"/>
  <c r="E42" i="6"/>
  <c r="F42" i="6" s="1"/>
  <c r="E28" i="6"/>
  <c r="F28" i="6" s="1"/>
  <c r="E17" i="6"/>
  <c r="F17" i="6" s="1"/>
  <c r="E6" i="6"/>
  <c r="F6" i="6" s="1"/>
  <c r="E63" i="6"/>
  <c r="F63" i="6" s="1"/>
  <c r="E51" i="6"/>
  <c r="F51" i="6" s="1"/>
  <c r="E40" i="6"/>
  <c r="F40" i="6" s="1"/>
  <c r="E27" i="6"/>
  <c r="F27" i="6" s="1"/>
  <c r="A15" i="5"/>
  <c r="B21" i="5"/>
  <c r="A205" i="5"/>
  <c r="B205" i="5"/>
  <c r="B101" i="5"/>
  <c r="E18" i="6"/>
  <c r="F18" i="6" s="1"/>
  <c r="E9" i="6"/>
  <c r="F9" i="6" s="1"/>
  <c r="E66" i="6"/>
  <c r="F66" i="6" s="1"/>
  <c r="E55" i="6"/>
  <c r="F55" i="6" s="1"/>
  <c r="E46" i="6"/>
  <c r="F46" i="6" s="1"/>
  <c r="E36" i="6"/>
  <c r="F36" i="6" s="1"/>
  <c r="E58" i="6"/>
  <c r="F58" i="6" s="1"/>
  <c r="A220" i="5"/>
  <c r="B237" i="5"/>
  <c r="B189" i="5"/>
  <c r="B125" i="5"/>
  <c r="B109" i="5"/>
  <c r="A149" i="5"/>
  <c r="A125" i="5"/>
  <c r="B183" i="5"/>
  <c r="B85" i="5"/>
  <c r="B141" i="5"/>
  <c r="A207" i="5"/>
  <c r="B222" i="5"/>
  <c r="B108" i="5"/>
  <c r="C222" i="5"/>
  <c r="A161" i="5"/>
  <c r="B30" i="5"/>
  <c r="A103" i="5"/>
  <c r="A150" i="5"/>
  <c r="A46" i="5"/>
  <c r="B185" i="5"/>
  <c r="E39" i="6"/>
  <c r="F39" i="6" s="1"/>
  <c r="E31" i="6"/>
  <c r="F31" i="6" s="1"/>
  <c r="J153" i="5"/>
  <c r="B225" i="5"/>
  <c r="A191" i="5"/>
  <c r="A89" i="5"/>
  <c r="B110" i="5"/>
  <c r="A174" i="5"/>
  <c r="B198" i="5"/>
  <c r="B57" i="5"/>
  <c r="E24" i="6"/>
  <c r="F24" i="6" s="1"/>
  <c r="E16" i="6"/>
  <c r="F16" i="6" s="1"/>
  <c r="E8" i="6"/>
  <c r="F8" i="6" s="1"/>
  <c r="E67" i="6"/>
  <c r="F67" i="6" s="1"/>
  <c r="E59" i="6"/>
  <c r="F59" i="6" s="1"/>
  <c r="E49" i="6"/>
  <c r="F49" i="6" s="1"/>
  <c r="E41" i="6"/>
  <c r="F41" i="6" s="1"/>
  <c r="E33" i="6"/>
  <c r="F33" i="6" s="1"/>
  <c r="E57" i="6"/>
  <c r="F57" i="6" s="1"/>
  <c r="A164" i="5"/>
  <c r="B188" i="5"/>
  <c r="A28" i="5"/>
  <c r="B124" i="5"/>
  <c r="C76" i="5"/>
  <c r="A229" i="5"/>
  <c r="A180" i="5"/>
  <c r="A148" i="5"/>
  <c r="A76" i="5"/>
  <c r="A17" i="5"/>
  <c r="B201" i="5"/>
  <c r="B172" i="5"/>
  <c r="B73" i="5"/>
  <c r="C52" i="5"/>
  <c r="A108" i="5"/>
  <c r="A196" i="5"/>
  <c r="A236" i="5"/>
  <c r="A84" i="5"/>
  <c r="A20" i="5"/>
  <c r="B116" i="5"/>
  <c r="B76" i="5"/>
  <c r="B36" i="5"/>
  <c r="A228" i="5"/>
  <c r="A177" i="5"/>
  <c r="A140" i="5"/>
  <c r="B199" i="5"/>
  <c r="B156" i="5"/>
  <c r="B28" i="5"/>
  <c r="F93" i="5"/>
  <c r="A212" i="5"/>
  <c r="A60" i="5"/>
  <c r="B228" i="5"/>
  <c r="B60" i="5"/>
  <c r="B14" i="5"/>
  <c r="B132" i="5"/>
  <c r="A44" i="5"/>
  <c r="B52" i="5"/>
  <c r="B220" i="5"/>
  <c r="B44" i="5"/>
  <c r="C180" i="5"/>
  <c r="A88" i="5"/>
  <c r="A111" i="5"/>
  <c r="A39" i="5"/>
  <c r="B135" i="5"/>
  <c r="A63" i="5"/>
  <c r="B167" i="5"/>
  <c r="A198" i="5"/>
  <c r="A143" i="5"/>
  <c r="A110" i="5"/>
  <c r="A86" i="5"/>
  <c r="A31" i="5"/>
  <c r="B239" i="5"/>
  <c r="B159" i="5"/>
  <c r="B134" i="5"/>
  <c r="B46" i="5"/>
  <c r="A223" i="5"/>
  <c r="A165" i="5"/>
  <c r="A141" i="5"/>
  <c r="A85" i="5"/>
  <c r="A61" i="5"/>
  <c r="A29" i="5"/>
  <c r="B238" i="5"/>
  <c r="B215" i="5"/>
  <c r="B158" i="5"/>
  <c r="B45" i="5"/>
  <c r="C36" i="5"/>
  <c r="A189" i="5"/>
  <c r="A83" i="5"/>
  <c r="B204" i="5"/>
  <c r="B94" i="5"/>
  <c r="A214" i="5"/>
  <c r="A134" i="5"/>
  <c r="A95" i="5"/>
  <c r="A55" i="5"/>
  <c r="A22" i="5"/>
  <c r="B236" i="5"/>
  <c r="B151" i="5"/>
  <c r="A239" i="5"/>
  <c r="A213" i="5"/>
  <c r="A181" i="5"/>
  <c r="A156" i="5"/>
  <c r="A132" i="5"/>
  <c r="A92" i="5"/>
  <c r="A47" i="5"/>
  <c r="A21" i="5"/>
  <c r="B229" i="5"/>
  <c r="B149" i="5"/>
  <c r="B92" i="5"/>
  <c r="B37" i="5"/>
  <c r="C231" i="5"/>
  <c r="B107" i="5"/>
  <c r="A153" i="5"/>
  <c r="A123" i="5"/>
  <c r="A59" i="5"/>
  <c r="A25" i="5"/>
  <c r="B19" i="5"/>
  <c r="A171" i="5"/>
  <c r="A24" i="5"/>
  <c r="B48" i="5"/>
  <c r="A235" i="5"/>
  <c r="A216" i="5"/>
  <c r="A204" i="5"/>
  <c r="A183" i="5"/>
  <c r="A167" i="5"/>
  <c r="A137" i="5"/>
  <c r="A117" i="5"/>
  <c r="A101" i="5"/>
  <c r="A71" i="5"/>
  <c r="A53" i="5"/>
  <c r="A37" i="5"/>
  <c r="A23" i="5"/>
  <c r="A7" i="5"/>
  <c r="B231" i="5"/>
  <c r="B213" i="5"/>
  <c r="B196" i="5"/>
  <c r="B165" i="5"/>
  <c r="B147" i="5"/>
  <c r="B131" i="5"/>
  <c r="B112" i="5"/>
  <c r="B100" i="5"/>
  <c r="B79" i="5"/>
  <c r="B63" i="5"/>
  <c r="B47" i="5"/>
  <c r="B33" i="5"/>
  <c r="C148" i="5"/>
  <c r="D135" i="5"/>
  <c r="B49" i="5"/>
  <c r="B67" i="5"/>
  <c r="A135" i="5"/>
  <c r="A116" i="5"/>
  <c r="A100" i="5"/>
  <c r="A6" i="5"/>
  <c r="B211" i="5"/>
  <c r="B195" i="5"/>
  <c r="B176" i="5"/>
  <c r="B164" i="5"/>
  <c r="B127" i="5"/>
  <c r="B111" i="5"/>
  <c r="B97" i="5"/>
  <c r="B31" i="5"/>
  <c r="D21" i="5"/>
  <c r="A43" i="5"/>
  <c r="C51" i="5"/>
  <c r="A217" i="5"/>
  <c r="A187" i="5"/>
  <c r="A152" i="5"/>
  <c r="B113" i="5"/>
  <c r="B83" i="5"/>
  <c r="A199" i="5"/>
  <c r="B240" i="5"/>
  <c r="B191" i="5"/>
  <c r="B175" i="5"/>
  <c r="B95" i="5"/>
  <c r="C99" i="5"/>
  <c r="A159" i="5"/>
  <c r="A79" i="5"/>
  <c r="B223" i="5"/>
  <c r="B121" i="5"/>
  <c r="B55" i="5"/>
  <c r="A237" i="5"/>
  <c r="A219" i="5"/>
  <c r="A209" i="5"/>
  <c r="A200" i="5"/>
  <c r="A182" i="5"/>
  <c r="A155" i="5"/>
  <c r="A145" i="5"/>
  <c r="A136" i="5"/>
  <c r="A118" i="5"/>
  <c r="A91" i="5"/>
  <c r="A81" i="5"/>
  <c r="A72" i="5"/>
  <c r="A54" i="5"/>
  <c r="A45" i="5"/>
  <c r="A27" i="5"/>
  <c r="B233" i="5"/>
  <c r="B224" i="5"/>
  <c r="B206" i="5"/>
  <c r="B197" i="5"/>
  <c r="B179" i="5"/>
  <c r="B169" i="5"/>
  <c r="B160" i="5"/>
  <c r="B142" i="5"/>
  <c r="B133" i="5"/>
  <c r="B115" i="5"/>
  <c r="B105" i="5"/>
  <c r="B96" i="5"/>
  <c r="B78" i="5"/>
  <c r="B69" i="5"/>
  <c r="B51" i="5"/>
  <c r="B41" i="5"/>
  <c r="B32" i="5"/>
  <c r="B11" i="5"/>
  <c r="C124" i="5"/>
  <c r="D184" i="5"/>
  <c r="F25" i="5"/>
  <c r="A232" i="5"/>
  <c r="A168" i="5"/>
  <c r="A192" i="5"/>
  <c r="A128" i="5"/>
  <c r="C67" i="5"/>
  <c r="D232" i="5"/>
  <c r="A227" i="5"/>
  <c r="A208" i="5"/>
  <c r="A190" i="5"/>
  <c r="A163" i="5"/>
  <c r="A144" i="5"/>
  <c r="A126" i="5"/>
  <c r="A99" i="5"/>
  <c r="A80" i="5"/>
  <c r="A62" i="5"/>
  <c r="A35" i="5"/>
  <c r="A16" i="5"/>
  <c r="A5" i="5"/>
  <c r="B104" i="5"/>
  <c r="B86" i="5"/>
  <c r="B40" i="5"/>
  <c r="B22" i="5"/>
  <c r="B8" i="5"/>
  <c r="F22" i="5"/>
  <c r="D104" i="5"/>
  <c r="G176" i="5"/>
  <c r="A233" i="5"/>
  <c r="A197" i="5"/>
  <c r="A188" i="5"/>
  <c r="A96" i="5"/>
  <c r="A78" i="5"/>
  <c r="A69" i="5"/>
  <c r="A51" i="5"/>
  <c r="A14" i="5"/>
  <c r="B230" i="5"/>
  <c r="B221" i="5"/>
  <c r="B212" i="5"/>
  <c r="B203" i="5"/>
  <c r="B193" i="5"/>
  <c r="B184" i="5"/>
  <c r="B166" i="5"/>
  <c r="B157" i="5"/>
  <c r="B139" i="5"/>
  <c r="B129" i="5"/>
  <c r="B120" i="5"/>
  <c r="B102" i="5"/>
  <c r="B93" i="5"/>
  <c r="B84" i="5"/>
  <c r="B75" i="5"/>
  <c r="B65" i="5"/>
  <c r="B56" i="5"/>
  <c r="B38" i="5"/>
  <c r="D63" i="5"/>
  <c r="A40" i="5"/>
  <c r="B128" i="5"/>
  <c r="B64" i="5"/>
  <c r="C190" i="5"/>
  <c r="A158" i="5"/>
  <c r="A94" i="5"/>
  <c r="A30" i="5"/>
  <c r="B136" i="5"/>
  <c r="B118" i="5"/>
  <c r="C35" i="5"/>
  <c r="F213" i="5"/>
  <c r="B155" i="5"/>
  <c r="B72" i="5"/>
  <c r="A230" i="5"/>
  <c r="A221" i="5"/>
  <c r="A166" i="5"/>
  <c r="A157" i="5"/>
  <c r="A65" i="5"/>
  <c r="B217" i="5"/>
  <c r="B190" i="5"/>
  <c r="B181" i="5"/>
  <c r="B126" i="5"/>
  <c r="B62" i="5"/>
  <c r="B53" i="5"/>
  <c r="B25" i="5"/>
  <c r="F157" i="5"/>
  <c r="B24" i="5"/>
  <c r="K13" i="5"/>
  <c r="J13" i="5"/>
  <c r="G13" i="5"/>
  <c r="I13" i="5"/>
  <c r="F13" i="5"/>
  <c r="G5" i="5"/>
  <c r="J5" i="5"/>
  <c r="I5" i="5"/>
  <c r="D5" i="5"/>
  <c r="K5" i="5"/>
  <c r="F5" i="5"/>
  <c r="C5" i="5"/>
  <c r="K235" i="5"/>
  <c r="G235" i="5"/>
  <c r="F235" i="5"/>
  <c r="J235" i="5"/>
  <c r="D235" i="5"/>
  <c r="I235" i="5"/>
  <c r="J227" i="5"/>
  <c r="G227" i="5"/>
  <c r="D227" i="5"/>
  <c r="I227" i="5"/>
  <c r="K219" i="5"/>
  <c r="J219" i="5"/>
  <c r="G219" i="5"/>
  <c r="F219" i="5"/>
  <c r="J211" i="5"/>
  <c r="K211" i="5"/>
  <c r="G211" i="5"/>
  <c r="F211" i="5"/>
  <c r="I211" i="5"/>
  <c r="K203" i="5"/>
  <c r="I203" i="5"/>
  <c r="J203" i="5"/>
  <c r="G203" i="5"/>
  <c r="F203" i="5"/>
  <c r="D203" i="5"/>
  <c r="I195" i="5"/>
  <c r="J195" i="5"/>
  <c r="G195" i="5"/>
  <c r="F195" i="5"/>
  <c r="K187" i="5"/>
  <c r="G187" i="5"/>
  <c r="J187" i="5"/>
  <c r="I187" i="5"/>
  <c r="F187" i="5"/>
  <c r="D187" i="5"/>
  <c r="K179" i="5"/>
  <c r="G179" i="5"/>
  <c r="J179" i="5"/>
  <c r="F179" i="5"/>
  <c r="D179" i="5"/>
  <c r="I179" i="5"/>
  <c r="J171" i="5"/>
  <c r="G171" i="5"/>
  <c r="F171" i="5"/>
  <c r="I171" i="5"/>
  <c r="K171" i="5"/>
  <c r="D171" i="5"/>
  <c r="I163" i="5"/>
  <c r="J163" i="5"/>
  <c r="K163" i="5"/>
  <c r="D163" i="5"/>
  <c r="G163" i="5"/>
  <c r="F163" i="5"/>
  <c r="J147" i="5"/>
  <c r="K147" i="5"/>
  <c r="G147" i="5"/>
  <c r="I147" i="5"/>
  <c r="D147" i="5"/>
  <c r="K139" i="5"/>
  <c r="I139" i="5"/>
  <c r="J139" i="5"/>
  <c r="G139" i="5"/>
  <c r="F139" i="5"/>
  <c r="D139" i="5"/>
  <c r="I131" i="5"/>
  <c r="G131" i="5"/>
  <c r="J131" i="5"/>
  <c r="K131" i="5"/>
  <c r="D131" i="5"/>
  <c r="F131" i="5"/>
  <c r="I123" i="5"/>
  <c r="G123" i="5"/>
  <c r="D123" i="5"/>
  <c r="F123" i="5"/>
  <c r="K123" i="5"/>
  <c r="G115" i="5"/>
  <c r="K115" i="5"/>
  <c r="J115" i="5"/>
  <c r="I115" i="5"/>
  <c r="F115" i="5"/>
  <c r="J107" i="5"/>
  <c r="F107" i="5"/>
  <c r="K107" i="5"/>
  <c r="G107" i="5"/>
  <c r="I107" i="5"/>
  <c r="I99" i="5"/>
  <c r="K99" i="5"/>
  <c r="D99" i="5"/>
  <c r="G99" i="5"/>
  <c r="J99" i="5"/>
  <c r="F99" i="5"/>
  <c r="I91" i="5"/>
  <c r="F91" i="5"/>
  <c r="G91" i="5"/>
  <c r="K91" i="5"/>
  <c r="J91" i="5"/>
  <c r="D91" i="5"/>
  <c r="J83" i="5"/>
  <c r="K83" i="5"/>
  <c r="G83" i="5"/>
  <c r="F83" i="5"/>
  <c r="K75" i="5"/>
  <c r="I75" i="5"/>
  <c r="J75" i="5"/>
  <c r="G75" i="5"/>
  <c r="F75" i="5"/>
  <c r="J67" i="5"/>
  <c r="K67" i="5"/>
  <c r="F67" i="5"/>
  <c r="D67" i="5"/>
  <c r="I67" i="5"/>
  <c r="G67" i="5"/>
  <c r="I59" i="5"/>
  <c r="G59" i="5"/>
  <c r="F59" i="5"/>
  <c r="D59" i="5"/>
  <c r="K59" i="5"/>
  <c r="J59" i="5"/>
  <c r="G51" i="5"/>
  <c r="F51" i="5"/>
  <c r="K51" i="5"/>
  <c r="D51" i="5"/>
  <c r="K43" i="5"/>
  <c r="F43" i="5"/>
  <c r="G43" i="5"/>
  <c r="J43" i="5"/>
  <c r="I43" i="5"/>
  <c r="D43" i="5"/>
  <c r="J35" i="5"/>
  <c r="K35" i="5"/>
  <c r="F35" i="5"/>
  <c r="I35" i="5"/>
  <c r="G35" i="5"/>
  <c r="D35" i="5"/>
  <c r="I27" i="5"/>
  <c r="J27" i="5"/>
  <c r="F27" i="5"/>
  <c r="D27" i="5"/>
  <c r="G27" i="5"/>
  <c r="K27" i="5"/>
  <c r="J19" i="5"/>
  <c r="F19" i="5"/>
  <c r="K19" i="5"/>
  <c r="D19" i="5"/>
  <c r="I19" i="5"/>
  <c r="G19" i="5"/>
  <c r="C203" i="5"/>
  <c r="C181" i="5"/>
  <c r="C171" i="5"/>
  <c r="C159" i="5"/>
  <c r="C149" i="5"/>
  <c r="C139" i="5"/>
  <c r="C126" i="5"/>
  <c r="C100" i="5"/>
  <c r="C19" i="5"/>
  <c r="D238" i="5"/>
  <c r="D211" i="5"/>
  <c r="D165" i="5"/>
  <c r="D107" i="5"/>
  <c r="F159" i="5"/>
  <c r="I188" i="5"/>
  <c r="I53" i="5"/>
  <c r="J155" i="5"/>
  <c r="K110" i="5"/>
  <c r="J12" i="5"/>
  <c r="D12" i="5"/>
  <c r="K12" i="5"/>
  <c r="G12" i="5"/>
  <c r="F12" i="5"/>
  <c r="I12" i="5"/>
  <c r="J4" i="5"/>
  <c r="D4" i="5"/>
  <c r="G4" i="5"/>
  <c r="I4" i="5"/>
  <c r="K4" i="5"/>
  <c r="C4" i="5"/>
  <c r="K234" i="5"/>
  <c r="F234" i="5"/>
  <c r="G234" i="5"/>
  <c r="J234" i="5"/>
  <c r="I234" i="5"/>
  <c r="D234" i="5"/>
  <c r="K226" i="5"/>
  <c r="F226" i="5"/>
  <c r="I226" i="5"/>
  <c r="J226" i="5"/>
  <c r="D226" i="5"/>
  <c r="G226" i="5"/>
  <c r="K218" i="5"/>
  <c r="F218" i="5"/>
  <c r="D218" i="5"/>
  <c r="I218" i="5"/>
  <c r="K210" i="5"/>
  <c r="F210" i="5"/>
  <c r="J210" i="5"/>
  <c r="I210" i="5"/>
  <c r="G210" i="5"/>
  <c r="K202" i="5"/>
  <c r="J202" i="5"/>
  <c r="F202" i="5"/>
  <c r="G202" i="5"/>
  <c r="I202" i="5"/>
  <c r="K194" i="5"/>
  <c r="I194" i="5"/>
  <c r="F194" i="5"/>
  <c r="J194" i="5"/>
  <c r="G194" i="5"/>
  <c r="D194" i="5"/>
  <c r="K186" i="5"/>
  <c r="F186" i="5"/>
  <c r="I186" i="5"/>
  <c r="G186" i="5"/>
  <c r="K178" i="5"/>
  <c r="F178" i="5"/>
  <c r="J178" i="5"/>
  <c r="I178" i="5"/>
  <c r="D178" i="5"/>
  <c r="K170" i="5"/>
  <c r="F170" i="5"/>
  <c r="J170" i="5"/>
  <c r="G170" i="5"/>
  <c r="D170" i="5"/>
  <c r="I170" i="5"/>
  <c r="K162" i="5"/>
  <c r="F162" i="5"/>
  <c r="I162" i="5"/>
  <c r="J162" i="5"/>
  <c r="G162" i="5"/>
  <c r="D162" i="5"/>
  <c r="K154" i="5"/>
  <c r="F154" i="5"/>
  <c r="I154" i="5"/>
  <c r="G154" i="5"/>
  <c r="D154" i="5"/>
  <c r="J154" i="5"/>
  <c r="K146" i="5"/>
  <c r="F146" i="5"/>
  <c r="G146" i="5"/>
  <c r="J146" i="5"/>
  <c r="I146" i="5"/>
  <c r="K138" i="5"/>
  <c r="J138" i="5"/>
  <c r="F138" i="5"/>
  <c r="G138" i="5"/>
  <c r="I138" i="5"/>
  <c r="K130" i="5"/>
  <c r="I130" i="5"/>
  <c r="F130" i="5"/>
  <c r="J130" i="5"/>
  <c r="G130" i="5"/>
  <c r="D130" i="5"/>
  <c r="K122" i="5"/>
  <c r="F122" i="5"/>
  <c r="I122" i="5"/>
  <c r="G122" i="5"/>
  <c r="D122" i="5"/>
  <c r="J122" i="5"/>
  <c r="K114" i="5"/>
  <c r="F114" i="5"/>
  <c r="G114" i="5"/>
  <c r="D114" i="5"/>
  <c r="J114" i="5"/>
  <c r="I114" i="5"/>
  <c r="K106" i="5"/>
  <c r="F106" i="5"/>
  <c r="G106" i="5"/>
  <c r="J106" i="5"/>
  <c r="I106" i="5"/>
  <c r="D106" i="5"/>
  <c r="K98" i="5"/>
  <c r="F98" i="5"/>
  <c r="J98" i="5"/>
  <c r="G98" i="5"/>
  <c r="I98" i="5"/>
  <c r="C98" i="5"/>
  <c r="D98" i="5"/>
  <c r="K90" i="5"/>
  <c r="F90" i="5"/>
  <c r="I90" i="5"/>
  <c r="G90" i="5"/>
  <c r="D90" i="5"/>
  <c r="C90" i="5"/>
  <c r="K82" i="5"/>
  <c r="F82" i="5"/>
  <c r="J82" i="5"/>
  <c r="I82" i="5"/>
  <c r="G82" i="5"/>
  <c r="C82" i="5"/>
  <c r="D82" i="5"/>
  <c r="K74" i="5"/>
  <c r="J74" i="5"/>
  <c r="F74" i="5"/>
  <c r="I74" i="5"/>
  <c r="G74" i="5"/>
  <c r="C74" i="5"/>
  <c r="D74" i="5"/>
  <c r="K66" i="5"/>
  <c r="I66" i="5"/>
  <c r="F66" i="5"/>
  <c r="J66" i="5"/>
  <c r="C66" i="5"/>
  <c r="D66" i="5"/>
  <c r="K58" i="5"/>
  <c r="F58" i="5"/>
  <c r="I58" i="5"/>
  <c r="G58" i="5"/>
  <c r="D58" i="5"/>
  <c r="C58" i="5"/>
  <c r="K50" i="5"/>
  <c r="F50" i="5"/>
  <c r="I50" i="5"/>
  <c r="G50" i="5"/>
  <c r="D50" i="5"/>
  <c r="J50" i="5"/>
  <c r="C50" i="5"/>
  <c r="K42" i="5"/>
  <c r="F42" i="5"/>
  <c r="G42" i="5"/>
  <c r="J42" i="5"/>
  <c r="I42" i="5"/>
  <c r="C42" i="5"/>
  <c r="K34" i="5"/>
  <c r="F34" i="5"/>
  <c r="J34" i="5"/>
  <c r="G34" i="5"/>
  <c r="I34" i="5"/>
  <c r="C34" i="5"/>
  <c r="K26" i="5"/>
  <c r="F26" i="5"/>
  <c r="I26" i="5"/>
  <c r="J26" i="5"/>
  <c r="D26" i="5"/>
  <c r="G26" i="5"/>
  <c r="C26" i="5"/>
  <c r="K18" i="5"/>
  <c r="F18" i="5"/>
  <c r="I18" i="5"/>
  <c r="G18" i="5"/>
  <c r="D18" i="5"/>
  <c r="C202" i="5"/>
  <c r="C170" i="5"/>
  <c r="C138" i="5"/>
  <c r="C18" i="5"/>
  <c r="D210" i="5"/>
  <c r="G66" i="5"/>
  <c r="J18" i="5"/>
  <c r="A202" i="5"/>
  <c r="A138" i="5"/>
  <c r="A74" i="5"/>
  <c r="K11" i="5"/>
  <c r="I11" i="5"/>
  <c r="J11" i="5"/>
  <c r="F11" i="5"/>
  <c r="D11" i="5"/>
  <c r="C11" i="5"/>
  <c r="K3" i="5"/>
  <c r="J3" i="5"/>
  <c r="D3" i="5"/>
  <c r="J233" i="5"/>
  <c r="I233" i="5"/>
  <c r="K233" i="5"/>
  <c r="G233" i="5"/>
  <c r="F233" i="5"/>
  <c r="D233" i="5"/>
  <c r="G225" i="5"/>
  <c r="I225" i="5"/>
  <c r="F225" i="5"/>
  <c r="D225" i="5"/>
  <c r="K225" i="5"/>
  <c r="J217" i="5"/>
  <c r="G217" i="5"/>
  <c r="D217" i="5"/>
  <c r="C217" i="5"/>
  <c r="K217" i="5"/>
  <c r="K209" i="5"/>
  <c r="J209" i="5"/>
  <c r="I209" i="5"/>
  <c r="G209" i="5"/>
  <c r="F209" i="5"/>
  <c r="C209" i="5"/>
  <c r="D209" i="5"/>
  <c r="J201" i="5"/>
  <c r="K201" i="5"/>
  <c r="G201" i="5"/>
  <c r="I201" i="5"/>
  <c r="C201" i="5"/>
  <c r="K193" i="5"/>
  <c r="J193" i="5"/>
  <c r="I193" i="5"/>
  <c r="G193" i="5"/>
  <c r="F193" i="5"/>
  <c r="C193" i="5"/>
  <c r="I185" i="5"/>
  <c r="J185" i="5"/>
  <c r="G185" i="5"/>
  <c r="C185" i="5"/>
  <c r="K185" i="5"/>
  <c r="D185" i="5"/>
  <c r="K177" i="5"/>
  <c r="J177" i="5"/>
  <c r="I177" i="5"/>
  <c r="F177" i="5"/>
  <c r="C177" i="5"/>
  <c r="G177" i="5"/>
  <c r="K169" i="5"/>
  <c r="J169" i="5"/>
  <c r="F169" i="5"/>
  <c r="G169" i="5"/>
  <c r="I169" i="5"/>
  <c r="C169" i="5"/>
  <c r="D169" i="5"/>
  <c r="G161" i="5"/>
  <c r="J161" i="5"/>
  <c r="F161" i="5"/>
  <c r="D161" i="5"/>
  <c r="C161" i="5"/>
  <c r="K161" i="5"/>
  <c r="I161" i="5"/>
  <c r="I153" i="5"/>
  <c r="G153" i="5"/>
  <c r="K153" i="5"/>
  <c r="D153" i="5"/>
  <c r="C153" i="5"/>
  <c r="F153" i="5"/>
  <c r="K145" i="5"/>
  <c r="J145" i="5"/>
  <c r="I145" i="5"/>
  <c r="F145" i="5"/>
  <c r="C145" i="5"/>
  <c r="G145" i="5"/>
  <c r="K137" i="5"/>
  <c r="J137" i="5"/>
  <c r="F137" i="5"/>
  <c r="C137" i="5"/>
  <c r="I137" i="5"/>
  <c r="D137" i="5"/>
  <c r="G137" i="5"/>
  <c r="K129" i="5"/>
  <c r="J129" i="5"/>
  <c r="I129" i="5"/>
  <c r="C129" i="5"/>
  <c r="D129" i="5"/>
  <c r="I121" i="5"/>
  <c r="F121" i="5"/>
  <c r="K121" i="5"/>
  <c r="D121" i="5"/>
  <c r="C121" i="5"/>
  <c r="G121" i="5"/>
  <c r="I113" i="5"/>
  <c r="K113" i="5"/>
  <c r="J113" i="5"/>
  <c r="C113" i="5"/>
  <c r="G113" i="5"/>
  <c r="K105" i="5"/>
  <c r="G105" i="5"/>
  <c r="D105" i="5"/>
  <c r="C105" i="5"/>
  <c r="J105" i="5"/>
  <c r="I105" i="5"/>
  <c r="F105" i="5"/>
  <c r="J97" i="5"/>
  <c r="G97" i="5"/>
  <c r="F97" i="5"/>
  <c r="I97" i="5"/>
  <c r="K97" i="5"/>
  <c r="C97" i="5"/>
  <c r="G89" i="5"/>
  <c r="I89" i="5"/>
  <c r="D89" i="5"/>
  <c r="C89" i="5"/>
  <c r="K89" i="5"/>
  <c r="F89" i="5"/>
  <c r="J89" i="5"/>
  <c r="I81" i="5"/>
  <c r="K81" i="5"/>
  <c r="F81" i="5"/>
  <c r="G81" i="5"/>
  <c r="C81" i="5"/>
  <c r="D81" i="5"/>
  <c r="J81" i="5"/>
  <c r="K73" i="5"/>
  <c r="F73" i="5"/>
  <c r="J73" i="5"/>
  <c r="I73" i="5"/>
  <c r="G73" i="5"/>
  <c r="C73" i="5"/>
  <c r="K65" i="5"/>
  <c r="J65" i="5"/>
  <c r="G65" i="5"/>
  <c r="I65" i="5"/>
  <c r="C65" i="5"/>
  <c r="F65" i="5"/>
  <c r="I57" i="5"/>
  <c r="J57" i="5"/>
  <c r="G57" i="5"/>
  <c r="D57" i="5"/>
  <c r="C57" i="5"/>
  <c r="I49" i="5"/>
  <c r="K49" i="5"/>
  <c r="F49" i="5"/>
  <c r="G49" i="5"/>
  <c r="C49" i="5"/>
  <c r="D49" i="5"/>
  <c r="J49" i="5"/>
  <c r="K41" i="5"/>
  <c r="G41" i="5"/>
  <c r="D41" i="5"/>
  <c r="F41" i="5"/>
  <c r="J41" i="5"/>
  <c r="I41" i="5"/>
  <c r="C41" i="5"/>
  <c r="G33" i="5"/>
  <c r="F33" i="5"/>
  <c r="K33" i="5"/>
  <c r="J33" i="5"/>
  <c r="I33" i="5"/>
  <c r="C33" i="5"/>
  <c r="D33" i="5"/>
  <c r="C230" i="5"/>
  <c r="C221" i="5"/>
  <c r="C211" i="5"/>
  <c r="C179" i="5"/>
  <c r="C157" i="5"/>
  <c r="C147" i="5"/>
  <c r="C123" i="5"/>
  <c r="C13" i="5"/>
  <c r="D157" i="5"/>
  <c r="D97" i="5"/>
  <c r="D13" i="5"/>
  <c r="F147" i="5"/>
  <c r="F78" i="5"/>
  <c r="F4" i="5"/>
  <c r="I155" i="5"/>
  <c r="J123" i="5"/>
  <c r="K227" i="5"/>
  <c r="A194" i="5"/>
  <c r="A130" i="5"/>
  <c r="A66" i="5"/>
  <c r="A10" i="5"/>
  <c r="K10" i="5"/>
  <c r="J10" i="5"/>
  <c r="F10" i="5"/>
  <c r="I10" i="5"/>
  <c r="G10" i="5"/>
  <c r="K240" i="5"/>
  <c r="C240" i="5"/>
  <c r="J240" i="5"/>
  <c r="I240" i="5"/>
  <c r="G240" i="5"/>
  <c r="D240" i="5"/>
  <c r="K232" i="5"/>
  <c r="J232" i="5"/>
  <c r="I232" i="5"/>
  <c r="G232" i="5"/>
  <c r="C232" i="5"/>
  <c r="F232" i="5"/>
  <c r="I224" i="5"/>
  <c r="J224" i="5"/>
  <c r="F224" i="5"/>
  <c r="G224" i="5"/>
  <c r="C224" i="5"/>
  <c r="D224" i="5"/>
  <c r="G216" i="5"/>
  <c r="I216" i="5"/>
  <c r="K216" i="5"/>
  <c r="F216" i="5"/>
  <c r="D216" i="5"/>
  <c r="C216" i="5"/>
  <c r="J216" i="5"/>
  <c r="K208" i="5"/>
  <c r="J208" i="5"/>
  <c r="I208" i="5"/>
  <c r="G208" i="5"/>
  <c r="F208" i="5"/>
  <c r="C208" i="5"/>
  <c r="D208" i="5"/>
  <c r="K200" i="5"/>
  <c r="J200" i="5"/>
  <c r="F200" i="5"/>
  <c r="I200" i="5"/>
  <c r="C200" i="5"/>
  <c r="D200" i="5"/>
  <c r="J192" i="5"/>
  <c r="G192" i="5"/>
  <c r="I192" i="5"/>
  <c r="C192" i="5"/>
  <c r="K192" i="5"/>
  <c r="F192" i="5"/>
  <c r="K184" i="5"/>
  <c r="J184" i="5"/>
  <c r="I184" i="5"/>
  <c r="C184" i="5"/>
  <c r="F184" i="5"/>
  <c r="G184" i="5"/>
  <c r="I176" i="5"/>
  <c r="J176" i="5"/>
  <c r="C176" i="5"/>
  <c r="K176" i="5"/>
  <c r="D176" i="5"/>
  <c r="F176" i="5"/>
  <c r="K168" i="5"/>
  <c r="J168" i="5"/>
  <c r="I168" i="5"/>
  <c r="C168" i="5"/>
  <c r="G168" i="5"/>
  <c r="F168" i="5"/>
  <c r="J160" i="5"/>
  <c r="G160" i="5"/>
  <c r="F160" i="5"/>
  <c r="I160" i="5"/>
  <c r="K160" i="5"/>
  <c r="C160" i="5"/>
  <c r="D160" i="5"/>
  <c r="G152" i="5"/>
  <c r="I152" i="5"/>
  <c r="F152" i="5"/>
  <c r="J152" i="5"/>
  <c r="D152" i="5"/>
  <c r="C152" i="5"/>
  <c r="K152" i="5"/>
  <c r="I144" i="5"/>
  <c r="G144" i="5"/>
  <c r="J144" i="5"/>
  <c r="K144" i="5"/>
  <c r="C144" i="5"/>
  <c r="D144" i="5"/>
  <c r="F144" i="5"/>
  <c r="K136" i="5"/>
  <c r="G136" i="5"/>
  <c r="F136" i="5"/>
  <c r="C136" i="5"/>
  <c r="J136" i="5"/>
  <c r="I136" i="5"/>
  <c r="J128" i="5"/>
  <c r="C128" i="5"/>
  <c r="K128" i="5"/>
  <c r="G128" i="5"/>
  <c r="F128" i="5"/>
  <c r="I128" i="5"/>
  <c r="K120" i="5"/>
  <c r="J120" i="5"/>
  <c r="I120" i="5"/>
  <c r="G120" i="5"/>
  <c r="D120" i="5"/>
  <c r="C120" i="5"/>
  <c r="F120" i="5"/>
  <c r="I112" i="5"/>
  <c r="J112" i="5"/>
  <c r="F112" i="5"/>
  <c r="K112" i="5"/>
  <c r="C112" i="5"/>
  <c r="G112" i="5"/>
  <c r="D112" i="5"/>
  <c r="K104" i="5"/>
  <c r="G104" i="5"/>
  <c r="F104" i="5"/>
  <c r="C104" i="5"/>
  <c r="J104" i="5"/>
  <c r="I104" i="5"/>
  <c r="K96" i="5"/>
  <c r="J96" i="5"/>
  <c r="G96" i="5"/>
  <c r="D96" i="5"/>
  <c r="C96" i="5"/>
  <c r="I96" i="5"/>
  <c r="G88" i="5"/>
  <c r="F88" i="5"/>
  <c r="J88" i="5"/>
  <c r="K88" i="5"/>
  <c r="I88" i="5"/>
  <c r="C88" i="5"/>
  <c r="D88" i="5"/>
  <c r="I80" i="5"/>
  <c r="G80" i="5"/>
  <c r="K80" i="5"/>
  <c r="F80" i="5"/>
  <c r="J80" i="5"/>
  <c r="C80" i="5"/>
  <c r="D80" i="5"/>
  <c r="K72" i="5"/>
  <c r="C72" i="5"/>
  <c r="J72" i="5"/>
  <c r="I72" i="5"/>
  <c r="F72" i="5"/>
  <c r="D72" i="5"/>
  <c r="K64" i="5"/>
  <c r="J64" i="5"/>
  <c r="I64" i="5"/>
  <c r="C64" i="5"/>
  <c r="G64" i="5"/>
  <c r="D64" i="5"/>
  <c r="K56" i="5"/>
  <c r="J56" i="5"/>
  <c r="I56" i="5"/>
  <c r="C56" i="5"/>
  <c r="G56" i="5"/>
  <c r="F56" i="5"/>
  <c r="D56" i="5"/>
  <c r="I48" i="5"/>
  <c r="K48" i="5"/>
  <c r="F48" i="5"/>
  <c r="J48" i="5"/>
  <c r="C48" i="5"/>
  <c r="D48" i="5"/>
  <c r="G48" i="5"/>
  <c r="I40" i="5"/>
  <c r="K40" i="5"/>
  <c r="C40" i="5"/>
  <c r="J40" i="5"/>
  <c r="F40" i="5"/>
  <c r="D40" i="5"/>
  <c r="K32" i="5"/>
  <c r="G32" i="5"/>
  <c r="D32" i="5"/>
  <c r="J32" i="5"/>
  <c r="I32" i="5"/>
  <c r="F32" i="5"/>
  <c r="C32" i="5"/>
  <c r="J24" i="5"/>
  <c r="G24" i="5"/>
  <c r="F24" i="5"/>
  <c r="I24" i="5"/>
  <c r="C24" i="5"/>
  <c r="C238" i="5"/>
  <c r="C229" i="5"/>
  <c r="C220" i="5"/>
  <c r="C210" i="5"/>
  <c r="C178" i="5"/>
  <c r="C146" i="5"/>
  <c r="C122" i="5"/>
  <c r="C94" i="5"/>
  <c r="C12" i="5"/>
  <c r="D202" i="5"/>
  <c r="D177" i="5"/>
  <c r="D155" i="5"/>
  <c r="D10" i="5"/>
  <c r="F201" i="5"/>
  <c r="G155" i="5"/>
  <c r="I149" i="5"/>
  <c r="J121" i="5"/>
  <c r="K224" i="5"/>
  <c r="K57" i="5"/>
  <c r="A186" i="5"/>
  <c r="A122" i="5"/>
  <c r="A58" i="5"/>
  <c r="I17" i="5"/>
  <c r="G17" i="5"/>
  <c r="F17" i="5"/>
  <c r="J17" i="5"/>
  <c r="D17" i="5"/>
  <c r="C17" i="5"/>
  <c r="K17" i="5"/>
  <c r="B9" i="5"/>
  <c r="K9" i="5"/>
  <c r="J9" i="5"/>
  <c r="I9" i="5"/>
  <c r="D9" i="5"/>
  <c r="F9" i="5"/>
  <c r="K239" i="5"/>
  <c r="J239" i="5"/>
  <c r="G239" i="5"/>
  <c r="I239" i="5"/>
  <c r="F239" i="5"/>
  <c r="G231" i="5"/>
  <c r="K231" i="5"/>
  <c r="F231" i="5"/>
  <c r="I231" i="5"/>
  <c r="D231" i="5"/>
  <c r="J231" i="5"/>
  <c r="G223" i="5"/>
  <c r="J223" i="5"/>
  <c r="I223" i="5"/>
  <c r="K223" i="5"/>
  <c r="F223" i="5"/>
  <c r="G215" i="5"/>
  <c r="I215" i="5"/>
  <c r="K215" i="5"/>
  <c r="F215" i="5"/>
  <c r="J215" i="5"/>
  <c r="D215" i="5"/>
  <c r="I207" i="5"/>
  <c r="G207" i="5"/>
  <c r="F207" i="5"/>
  <c r="D207" i="5"/>
  <c r="K207" i="5"/>
  <c r="J207" i="5"/>
  <c r="I199" i="5"/>
  <c r="G199" i="5"/>
  <c r="K199" i="5"/>
  <c r="J199" i="5"/>
  <c r="D199" i="5"/>
  <c r="F199" i="5"/>
  <c r="I191" i="5"/>
  <c r="G191" i="5"/>
  <c r="J191" i="5"/>
  <c r="F191" i="5"/>
  <c r="D191" i="5"/>
  <c r="I183" i="5"/>
  <c r="G183" i="5"/>
  <c r="K183" i="5"/>
  <c r="F183" i="5"/>
  <c r="J183" i="5"/>
  <c r="I175" i="5"/>
  <c r="K175" i="5"/>
  <c r="J175" i="5"/>
  <c r="G175" i="5"/>
  <c r="I167" i="5"/>
  <c r="G167" i="5"/>
  <c r="K167" i="5"/>
  <c r="J167" i="5"/>
  <c r="F167" i="5"/>
  <c r="D167" i="5"/>
  <c r="I159" i="5"/>
  <c r="G159" i="5"/>
  <c r="K159" i="5"/>
  <c r="J159" i="5"/>
  <c r="I151" i="5"/>
  <c r="G151" i="5"/>
  <c r="J151" i="5"/>
  <c r="F151" i="5"/>
  <c r="D151" i="5"/>
  <c r="K151" i="5"/>
  <c r="I143" i="5"/>
  <c r="G143" i="5"/>
  <c r="F143" i="5"/>
  <c r="J143" i="5"/>
  <c r="D143" i="5"/>
  <c r="I135" i="5"/>
  <c r="G135" i="5"/>
  <c r="K135" i="5"/>
  <c r="J135" i="5"/>
  <c r="F135" i="5"/>
  <c r="I127" i="5"/>
  <c r="G127" i="5"/>
  <c r="K127" i="5"/>
  <c r="J127" i="5"/>
  <c r="D127" i="5"/>
  <c r="I119" i="5"/>
  <c r="G119" i="5"/>
  <c r="J119" i="5"/>
  <c r="F119" i="5"/>
  <c r="K119" i="5"/>
  <c r="D119" i="5"/>
  <c r="I111" i="5"/>
  <c r="K111" i="5"/>
  <c r="J111" i="5"/>
  <c r="G111" i="5"/>
  <c r="F111" i="5"/>
  <c r="D111" i="5"/>
  <c r="I103" i="5"/>
  <c r="G103" i="5"/>
  <c r="K103" i="5"/>
  <c r="J103" i="5"/>
  <c r="F103" i="5"/>
  <c r="D103" i="5"/>
  <c r="I95" i="5"/>
  <c r="G95" i="5"/>
  <c r="K95" i="5"/>
  <c r="J95" i="5"/>
  <c r="F95" i="5"/>
  <c r="D95" i="5"/>
  <c r="I87" i="5"/>
  <c r="G87" i="5"/>
  <c r="J87" i="5"/>
  <c r="D87" i="5"/>
  <c r="K87" i="5"/>
  <c r="F87" i="5"/>
  <c r="I79" i="5"/>
  <c r="G79" i="5"/>
  <c r="F79" i="5"/>
  <c r="J79" i="5"/>
  <c r="K79" i="5"/>
  <c r="D79" i="5"/>
  <c r="I71" i="5"/>
  <c r="G71" i="5"/>
  <c r="F71" i="5"/>
  <c r="J71" i="5"/>
  <c r="D71" i="5"/>
  <c r="K71" i="5"/>
  <c r="I63" i="5"/>
  <c r="G63" i="5"/>
  <c r="K63" i="5"/>
  <c r="F63" i="5"/>
  <c r="J63" i="5"/>
  <c r="I55" i="5"/>
  <c r="G55" i="5"/>
  <c r="J55" i="5"/>
  <c r="K55" i="5"/>
  <c r="F55" i="5"/>
  <c r="I47" i="5"/>
  <c r="K47" i="5"/>
  <c r="J47" i="5"/>
  <c r="G47" i="5"/>
  <c r="D47" i="5"/>
  <c r="F47" i="5"/>
  <c r="I39" i="5"/>
  <c r="G39" i="5"/>
  <c r="F39" i="5"/>
  <c r="K39" i="5"/>
  <c r="J39" i="5"/>
  <c r="D39" i="5"/>
  <c r="I31" i="5"/>
  <c r="G31" i="5"/>
  <c r="K31" i="5"/>
  <c r="F31" i="5"/>
  <c r="J31" i="5"/>
  <c r="I23" i="5"/>
  <c r="G23" i="5"/>
  <c r="K23" i="5"/>
  <c r="J23" i="5"/>
  <c r="D23" i="5"/>
  <c r="F23" i="5"/>
  <c r="C219" i="5"/>
  <c r="C207" i="5"/>
  <c r="C187" i="5"/>
  <c r="C175" i="5"/>
  <c r="C155" i="5"/>
  <c r="C143" i="5"/>
  <c r="C119" i="5"/>
  <c r="C107" i="5"/>
  <c r="C10" i="5"/>
  <c r="D223" i="5"/>
  <c r="D201" i="5"/>
  <c r="D175" i="5"/>
  <c r="F240" i="5"/>
  <c r="F129" i="5"/>
  <c r="F64" i="5"/>
  <c r="G129" i="5"/>
  <c r="G11" i="5"/>
  <c r="J225" i="5"/>
  <c r="J90" i="5"/>
  <c r="K195" i="5"/>
  <c r="K24" i="5"/>
  <c r="B4" i="5"/>
  <c r="A178" i="5"/>
  <c r="A114" i="5"/>
  <c r="A50" i="5"/>
  <c r="G16" i="5"/>
  <c r="I16" i="5"/>
  <c r="K16" i="5"/>
  <c r="F16" i="5"/>
  <c r="D16" i="5"/>
  <c r="C16" i="5"/>
  <c r="J16" i="5"/>
  <c r="I8" i="5"/>
  <c r="F8" i="5"/>
  <c r="G8" i="5"/>
  <c r="J8" i="5"/>
  <c r="D8" i="5"/>
  <c r="C8" i="5"/>
  <c r="I238" i="5"/>
  <c r="K238" i="5"/>
  <c r="J238" i="5"/>
  <c r="K230" i="5"/>
  <c r="J230" i="5"/>
  <c r="I230" i="5"/>
  <c r="G230" i="5"/>
  <c r="F230" i="5"/>
  <c r="K222" i="5"/>
  <c r="J222" i="5"/>
  <c r="I222" i="5"/>
  <c r="G222" i="5"/>
  <c r="F222" i="5"/>
  <c r="D222" i="5"/>
  <c r="J214" i="5"/>
  <c r="I214" i="5"/>
  <c r="K214" i="5"/>
  <c r="G214" i="5"/>
  <c r="F214" i="5"/>
  <c r="G206" i="5"/>
  <c r="I206" i="5"/>
  <c r="F206" i="5"/>
  <c r="K206" i="5"/>
  <c r="J206" i="5"/>
  <c r="D206" i="5"/>
  <c r="K198" i="5"/>
  <c r="F198" i="5"/>
  <c r="I198" i="5"/>
  <c r="D198" i="5"/>
  <c r="G198" i="5"/>
  <c r="J198" i="5"/>
  <c r="K190" i="5"/>
  <c r="J190" i="5"/>
  <c r="I190" i="5"/>
  <c r="G190" i="5"/>
  <c r="D190" i="5"/>
  <c r="J182" i="5"/>
  <c r="I182" i="5"/>
  <c r="K182" i="5"/>
  <c r="G182" i="5"/>
  <c r="F182" i="5"/>
  <c r="D182" i="5"/>
  <c r="I174" i="5"/>
  <c r="G174" i="5"/>
  <c r="K174" i="5"/>
  <c r="J174" i="5"/>
  <c r="F174" i="5"/>
  <c r="K166" i="5"/>
  <c r="J166" i="5"/>
  <c r="I166" i="5"/>
  <c r="G166" i="5"/>
  <c r="F166" i="5"/>
  <c r="K158" i="5"/>
  <c r="I158" i="5"/>
  <c r="J158" i="5"/>
  <c r="G158" i="5"/>
  <c r="F158" i="5"/>
  <c r="D158" i="5"/>
  <c r="J150" i="5"/>
  <c r="G150" i="5"/>
  <c r="K150" i="5"/>
  <c r="F150" i="5"/>
  <c r="I150" i="5"/>
  <c r="D150" i="5"/>
  <c r="I142" i="5"/>
  <c r="G142" i="5"/>
  <c r="F142" i="5"/>
  <c r="D142" i="5"/>
  <c r="K142" i="5"/>
  <c r="J142" i="5"/>
  <c r="F134" i="5"/>
  <c r="G134" i="5"/>
  <c r="J134" i="5"/>
  <c r="I134" i="5"/>
  <c r="K134" i="5"/>
  <c r="D134" i="5"/>
  <c r="K126" i="5"/>
  <c r="J126" i="5"/>
  <c r="I126" i="5"/>
  <c r="F126" i="5"/>
  <c r="J118" i="5"/>
  <c r="G118" i="5"/>
  <c r="K118" i="5"/>
  <c r="F118" i="5"/>
  <c r="I110" i="5"/>
  <c r="J110" i="5"/>
  <c r="G110" i="5"/>
  <c r="D110" i="5"/>
  <c r="F110" i="5"/>
  <c r="K102" i="5"/>
  <c r="J102" i="5"/>
  <c r="I102" i="5"/>
  <c r="G102" i="5"/>
  <c r="F102" i="5"/>
  <c r="D102" i="5"/>
  <c r="K94" i="5"/>
  <c r="J94" i="5"/>
  <c r="I94" i="5"/>
  <c r="F94" i="5"/>
  <c r="K86" i="5"/>
  <c r="J86" i="5"/>
  <c r="G86" i="5"/>
  <c r="F86" i="5"/>
  <c r="G78" i="5"/>
  <c r="J78" i="5"/>
  <c r="I78" i="5"/>
  <c r="D78" i="5"/>
  <c r="K78" i="5"/>
  <c r="F70" i="5"/>
  <c r="I70" i="5"/>
  <c r="G70" i="5"/>
  <c r="K70" i="5"/>
  <c r="J70" i="5"/>
  <c r="D70" i="5"/>
  <c r="K62" i="5"/>
  <c r="J62" i="5"/>
  <c r="G62" i="5"/>
  <c r="D62" i="5"/>
  <c r="F62" i="5"/>
  <c r="I62" i="5"/>
  <c r="K54" i="5"/>
  <c r="J54" i="5"/>
  <c r="I54" i="5"/>
  <c r="G54" i="5"/>
  <c r="F54" i="5"/>
  <c r="D54" i="5"/>
  <c r="J46" i="5"/>
  <c r="I46" i="5"/>
  <c r="G46" i="5"/>
  <c r="K46" i="5"/>
  <c r="D46" i="5"/>
  <c r="K38" i="5"/>
  <c r="J38" i="5"/>
  <c r="I38" i="5"/>
  <c r="F38" i="5"/>
  <c r="D38" i="5"/>
  <c r="G38" i="5"/>
  <c r="K30" i="5"/>
  <c r="J30" i="5"/>
  <c r="G30" i="5"/>
  <c r="D30" i="5"/>
  <c r="I30" i="5"/>
  <c r="F30" i="5"/>
  <c r="C22" i="5"/>
  <c r="K22" i="5"/>
  <c r="G22" i="5"/>
  <c r="I22" i="5"/>
  <c r="D22" i="5"/>
  <c r="C227" i="5"/>
  <c r="C218" i="5"/>
  <c r="C206" i="5"/>
  <c r="C186" i="5"/>
  <c r="C174" i="5"/>
  <c r="C154" i="5"/>
  <c r="C142" i="5"/>
  <c r="C131" i="5"/>
  <c r="C118" i="5"/>
  <c r="C106" i="5"/>
  <c r="C91" i="5"/>
  <c r="C75" i="5"/>
  <c r="C59" i="5"/>
  <c r="C43" i="5"/>
  <c r="C27" i="5"/>
  <c r="C9" i="5"/>
  <c r="D195" i="5"/>
  <c r="D174" i="5"/>
  <c r="D146" i="5"/>
  <c r="D118" i="5"/>
  <c r="D83" i="5"/>
  <c r="D42" i="5"/>
  <c r="F238" i="5"/>
  <c r="F185" i="5"/>
  <c r="F127" i="5"/>
  <c r="F57" i="5"/>
  <c r="G218" i="5"/>
  <c r="G126" i="5"/>
  <c r="G9" i="5"/>
  <c r="I116" i="5"/>
  <c r="J218" i="5"/>
  <c r="K191" i="5"/>
  <c r="K8" i="5"/>
  <c r="A4" i="5"/>
  <c r="B13" i="5"/>
  <c r="A234" i="5"/>
  <c r="A170" i="5"/>
  <c r="A106" i="5"/>
  <c r="A42" i="5"/>
  <c r="I15" i="5"/>
  <c r="G15" i="5"/>
  <c r="F15" i="5"/>
  <c r="J15" i="5"/>
  <c r="K15" i="5"/>
  <c r="C15" i="5"/>
  <c r="D15" i="5"/>
  <c r="I7" i="5"/>
  <c r="G7" i="5"/>
  <c r="F7" i="5"/>
  <c r="K7" i="5"/>
  <c r="D7" i="5"/>
  <c r="C7" i="5"/>
  <c r="J7" i="5"/>
  <c r="K237" i="5"/>
  <c r="G237" i="5"/>
  <c r="I237" i="5"/>
  <c r="J237" i="5"/>
  <c r="D237" i="5"/>
  <c r="F237" i="5"/>
  <c r="K229" i="5"/>
  <c r="J229" i="5"/>
  <c r="I229" i="5"/>
  <c r="G229" i="5"/>
  <c r="K221" i="5"/>
  <c r="J221" i="5"/>
  <c r="I221" i="5"/>
  <c r="G221" i="5"/>
  <c r="F221" i="5"/>
  <c r="J213" i="5"/>
  <c r="G213" i="5"/>
  <c r="I213" i="5"/>
  <c r="K213" i="5"/>
  <c r="D213" i="5"/>
  <c r="I205" i="5"/>
  <c r="K205" i="5"/>
  <c r="G205" i="5"/>
  <c r="J205" i="5"/>
  <c r="F205" i="5"/>
  <c r="G197" i="5"/>
  <c r="K197" i="5"/>
  <c r="F197" i="5"/>
  <c r="J197" i="5"/>
  <c r="I197" i="5"/>
  <c r="D197" i="5"/>
  <c r="K189" i="5"/>
  <c r="F189" i="5"/>
  <c r="I189" i="5"/>
  <c r="D189" i="5"/>
  <c r="G189" i="5"/>
  <c r="J181" i="5"/>
  <c r="G181" i="5"/>
  <c r="K181" i="5"/>
  <c r="F181" i="5"/>
  <c r="D181" i="5"/>
  <c r="I173" i="5"/>
  <c r="F173" i="5"/>
  <c r="K173" i="5"/>
  <c r="J173" i="5"/>
  <c r="D173" i="5"/>
  <c r="G173" i="5"/>
  <c r="K165" i="5"/>
  <c r="I165" i="5"/>
  <c r="G165" i="5"/>
  <c r="F165" i="5"/>
  <c r="J165" i="5"/>
  <c r="K157" i="5"/>
  <c r="J157" i="5"/>
  <c r="I157" i="5"/>
  <c r="K149" i="5"/>
  <c r="J149" i="5"/>
  <c r="F149" i="5"/>
  <c r="G149" i="5"/>
  <c r="J141" i="5"/>
  <c r="I141" i="5"/>
  <c r="G141" i="5"/>
  <c r="D141" i="5"/>
  <c r="K141" i="5"/>
  <c r="G133" i="5"/>
  <c r="I133" i="5"/>
  <c r="D133" i="5"/>
  <c r="K133" i="5"/>
  <c r="F133" i="5"/>
  <c r="C133" i="5"/>
  <c r="J133" i="5"/>
  <c r="F125" i="5"/>
  <c r="G125" i="5"/>
  <c r="K125" i="5"/>
  <c r="I125" i="5"/>
  <c r="J125" i="5"/>
  <c r="C125" i="5"/>
  <c r="K117" i="5"/>
  <c r="J117" i="5"/>
  <c r="G117" i="5"/>
  <c r="I117" i="5"/>
  <c r="D117" i="5"/>
  <c r="C117" i="5"/>
  <c r="F117" i="5"/>
  <c r="J109" i="5"/>
  <c r="I109" i="5"/>
  <c r="G109" i="5"/>
  <c r="K109" i="5"/>
  <c r="C109" i="5"/>
  <c r="D109" i="5"/>
  <c r="I101" i="5"/>
  <c r="F101" i="5"/>
  <c r="J101" i="5"/>
  <c r="G101" i="5"/>
  <c r="D101" i="5"/>
  <c r="C101" i="5"/>
  <c r="K93" i="5"/>
  <c r="J93" i="5"/>
  <c r="I93" i="5"/>
  <c r="G93" i="5"/>
  <c r="D93" i="5"/>
  <c r="C93" i="5"/>
  <c r="K85" i="5"/>
  <c r="G85" i="5"/>
  <c r="F85" i="5"/>
  <c r="I85" i="5"/>
  <c r="D85" i="5"/>
  <c r="C85" i="5"/>
  <c r="J77" i="5"/>
  <c r="G77" i="5"/>
  <c r="K77" i="5"/>
  <c r="I77" i="5"/>
  <c r="F77" i="5"/>
  <c r="C77" i="5"/>
  <c r="D77" i="5"/>
  <c r="I69" i="5"/>
  <c r="G69" i="5"/>
  <c r="F69" i="5"/>
  <c r="D69" i="5"/>
  <c r="J69" i="5"/>
  <c r="C69" i="5"/>
  <c r="F61" i="5"/>
  <c r="G61" i="5"/>
  <c r="J61" i="5"/>
  <c r="I61" i="5"/>
  <c r="K61" i="5"/>
  <c r="D61" i="5"/>
  <c r="C61" i="5"/>
  <c r="K53" i="5"/>
  <c r="F53" i="5"/>
  <c r="G53" i="5"/>
  <c r="J53" i="5"/>
  <c r="C53" i="5"/>
  <c r="J45" i="5"/>
  <c r="G45" i="5"/>
  <c r="I45" i="5"/>
  <c r="K45" i="5"/>
  <c r="F45" i="5"/>
  <c r="C45" i="5"/>
  <c r="I37" i="5"/>
  <c r="K37" i="5"/>
  <c r="F37" i="5"/>
  <c r="J37" i="5"/>
  <c r="D37" i="5"/>
  <c r="C37" i="5"/>
  <c r="K29" i="5"/>
  <c r="J29" i="5"/>
  <c r="I29" i="5"/>
  <c r="G29" i="5"/>
  <c r="F29" i="5"/>
  <c r="D29" i="5"/>
  <c r="C29" i="5"/>
  <c r="K21" i="5"/>
  <c r="F21" i="5"/>
  <c r="G21" i="5"/>
  <c r="J21" i="5"/>
  <c r="C235" i="5"/>
  <c r="C226" i="5"/>
  <c r="C215" i="5"/>
  <c r="C205" i="5"/>
  <c r="C195" i="5"/>
  <c r="C183" i="5"/>
  <c r="C173" i="5"/>
  <c r="C163" i="5"/>
  <c r="C151" i="5"/>
  <c r="C141" i="5"/>
  <c r="C130" i="5"/>
  <c r="C103" i="5"/>
  <c r="C87" i="5"/>
  <c r="C71" i="5"/>
  <c r="C55" i="5"/>
  <c r="C39" i="5"/>
  <c r="C23" i="5"/>
  <c r="C3" i="5"/>
  <c r="D219" i="5"/>
  <c r="D193" i="5"/>
  <c r="D168" i="5"/>
  <c r="D145" i="5"/>
  <c r="D115" i="5"/>
  <c r="D75" i="5"/>
  <c r="D34" i="5"/>
  <c r="F229" i="5"/>
  <c r="F175" i="5"/>
  <c r="F113" i="5"/>
  <c r="F46" i="5"/>
  <c r="G200" i="5"/>
  <c r="I219" i="5"/>
  <c r="I86" i="5"/>
  <c r="J189" i="5"/>
  <c r="J58" i="5"/>
  <c r="K155" i="5"/>
  <c r="B12" i="5"/>
  <c r="A226" i="5"/>
  <c r="A162" i="5"/>
  <c r="A98" i="5"/>
  <c r="A34" i="5"/>
  <c r="C14" i="5"/>
  <c r="J14" i="5"/>
  <c r="G14" i="5"/>
  <c r="D14" i="5"/>
  <c r="K14" i="5"/>
  <c r="F14" i="5"/>
  <c r="C6" i="5"/>
  <c r="I6" i="5"/>
  <c r="F6" i="5"/>
  <c r="G6" i="5"/>
  <c r="D6" i="5"/>
  <c r="J6" i="5"/>
  <c r="K6" i="5"/>
  <c r="J236" i="5"/>
  <c r="I236" i="5"/>
  <c r="D236" i="5"/>
  <c r="F236" i="5"/>
  <c r="G236" i="5"/>
  <c r="K236" i="5"/>
  <c r="J228" i="5"/>
  <c r="I228" i="5"/>
  <c r="D228" i="5"/>
  <c r="K228" i="5"/>
  <c r="G228" i="5"/>
  <c r="F228" i="5"/>
  <c r="J220" i="5"/>
  <c r="I220" i="5"/>
  <c r="D220" i="5"/>
  <c r="K220" i="5"/>
  <c r="F220" i="5"/>
  <c r="J212" i="5"/>
  <c r="K212" i="5"/>
  <c r="I212" i="5"/>
  <c r="D212" i="5"/>
  <c r="G212" i="5"/>
  <c r="F212" i="5"/>
  <c r="J204" i="5"/>
  <c r="D204" i="5"/>
  <c r="I204" i="5"/>
  <c r="K204" i="5"/>
  <c r="G204" i="5"/>
  <c r="J196" i="5"/>
  <c r="D196" i="5"/>
  <c r="I196" i="5"/>
  <c r="K196" i="5"/>
  <c r="F196" i="5"/>
  <c r="J188" i="5"/>
  <c r="D188" i="5"/>
  <c r="G188" i="5"/>
  <c r="K188" i="5"/>
  <c r="F188" i="5"/>
  <c r="J180" i="5"/>
  <c r="D180" i="5"/>
  <c r="K180" i="5"/>
  <c r="F180" i="5"/>
  <c r="I180" i="5"/>
  <c r="G180" i="5"/>
  <c r="J172" i="5"/>
  <c r="D172" i="5"/>
  <c r="I172" i="5"/>
  <c r="G172" i="5"/>
  <c r="K172" i="5"/>
  <c r="J164" i="5"/>
  <c r="D164" i="5"/>
  <c r="I164" i="5"/>
  <c r="K164" i="5"/>
  <c r="G164" i="5"/>
  <c r="F164" i="5"/>
  <c r="J156" i="5"/>
  <c r="D156" i="5"/>
  <c r="K156" i="5"/>
  <c r="I156" i="5"/>
  <c r="F156" i="5"/>
  <c r="G156" i="5"/>
  <c r="J148" i="5"/>
  <c r="K148" i="5"/>
  <c r="I148" i="5"/>
  <c r="D148" i="5"/>
  <c r="G148" i="5"/>
  <c r="F148" i="5"/>
  <c r="J140" i="5"/>
  <c r="D140" i="5"/>
  <c r="I140" i="5"/>
  <c r="K140" i="5"/>
  <c r="G140" i="5"/>
  <c r="F140" i="5"/>
  <c r="J132" i="5"/>
  <c r="D132" i="5"/>
  <c r="I132" i="5"/>
  <c r="G132" i="5"/>
  <c r="K132" i="5"/>
  <c r="F132" i="5"/>
  <c r="J124" i="5"/>
  <c r="D124" i="5"/>
  <c r="G124" i="5"/>
  <c r="K124" i="5"/>
  <c r="I124" i="5"/>
  <c r="F124" i="5"/>
  <c r="J116" i="5"/>
  <c r="D116" i="5"/>
  <c r="K116" i="5"/>
  <c r="F116" i="5"/>
  <c r="G116" i="5"/>
  <c r="J108" i="5"/>
  <c r="D108" i="5"/>
  <c r="I108" i="5"/>
  <c r="F108" i="5"/>
  <c r="K108" i="5"/>
  <c r="G108" i="5"/>
  <c r="J100" i="5"/>
  <c r="D100" i="5"/>
  <c r="I100" i="5"/>
  <c r="K100" i="5"/>
  <c r="F100" i="5"/>
  <c r="J92" i="5"/>
  <c r="D92" i="5"/>
  <c r="I92" i="5"/>
  <c r="F92" i="5"/>
  <c r="K92" i="5"/>
  <c r="G92" i="5"/>
  <c r="J84" i="5"/>
  <c r="K84" i="5"/>
  <c r="I84" i="5"/>
  <c r="D84" i="5"/>
  <c r="F84" i="5"/>
  <c r="G84" i="5"/>
  <c r="J76" i="5"/>
  <c r="D76" i="5"/>
  <c r="K76" i="5"/>
  <c r="I76" i="5"/>
  <c r="G76" i="5"/>
  <c r="J68" i="5"/>
  <c r="D68" i="5"/>
  <c r="I68" i="5"/>
  <c r="G68" i="5"/>
  <c r="K68" i="5"/>
  <c r="F68" i="5"/>
  <c r="J60" i="5"/>
  <c r="D60" i="5"/>
  <c r="G60" i="5"/>
  <c r="I60" i="5"/>
  <c r="F60" i="5"/>
  <c r="K60" i="5"/>
  <c r="J52" i="5"/>
  <c r="D52" i="5"/>
  <c r="F52" i="5"/>
  <c r="G52" i="5"/>
  <c r="K52" i="5"/>
  <c r="I52" i="5"/>
  <c r="J44" i="5"/>
  <c r="D44" i="5"/>
  <c r="K44" i="5"/>
  <c r="G44" i="5"/>
  <c r="I44" i="5"/>
  <c r="J36" i="5"/>
  <c r="D36" i="5"/>
  <c r="I36" i="5"/>
  <c r="G36" i="5"/>
  <c r="K36" i="5"/>
  <c r="F36" i="5"/>
  <c r="J28" i="5"/>
  <c r="D28" i="5"/>
  <c r="I28" i="5"/>
  <c r="F28" i="5"/>
  <c r="K28" i="5"/>
  <c r="G28" i="5"/>
  <c r="J20" i="5"/>
  <c r="K20" i="5"/>
  <c r="I20" i="5"/>
  <c r="D20" i="5"/>
  <c r="G20" i="5"/>
  <c r="F20" i="5"/>
  <c r="C20" i="5"/>
  <c r="C234" i="5"/>
  <c r="C225" i="5"/>
  <c r="C214" i="5"/>
  <c r="C204" i="5"/>
  <c r="C194" i="5"/>
  <c r="C182" i="5"/>
  <c r="C172" i="5"/>
  <c r="C162" i="5"/>
  <c r="C150" i="5"/>
  <c r="C140" i="5"/>
  <c r="C127" i="5"/>
  <c r="C115" i="5"/>
  <c r="C102" i="5"/>
  <c r="C86" i="5"/>
  <c r="C70" i="5"/>
  <c r="C54" i="5"/>
  <c r="C38" i="5"/>
  <c r="C21" i="5"/>
  <c r="D239" i="5"/>
  <c r="D214" i="5"/>
  <c r="D192" i="5"/>
  <c r="D166" i="5"/>
  <c r="D138" i="5"/>
  <c r="D113" i="5"/>
  <c r="D73" i="5"/>
  <c r="D31" i="5"/>
  <c r="F227" i="5"/>
  <c r="F172" i="5"/>
  <c r="F109" i="5"/>
  <c r="F44" i="5"/>
  <c r="G196" i="5"/>
  <c r="G94" i="5"/>
  <c r="I217" i="5"/>
  <c r="I83" i="5"/>
  <c r="J186" i="5"/>
  <c r="J51" i="5"/>
  <c r="K143" i="5"/>
  <c r="D25" i="5"/>
  <c r="J25" i="5"/>
  <c r="G25" i="5"/>
  <c r="I25" i="5"/>
  <c r="K25" i="5"/>
  <c r="I3" i="5"/>
  <c r="G3" i="5"/>
  <c r="F3" i="5"/>
  <c r="C2" i="5"/>
  <c r="K2" i="5"/>
  <c r="J2" i="5"/>
  <c r="I2" i="5"/>
  <c r="G2" i="5"/>
  <c r="D2" i="5" s="1"/>
  <c r="F2" i="5"/>
  <c r="A9" i="5"/>
  <c r="B3" i="5"/>
  <c r="B234" i="5"/>
  <c r="B226" i="5"/>
  <c r="B218" i="5"/>
  <c r="B210" i="5"/>
  <c r="B202" i="5"/>
  <c r="B194" i="5"/>
  <c r="B186" i="5"/>
  <c r="B178" i="5"/>
  <c r="B170" i="5"/>
  <c r="B162" i="5"/>
  <c r="B154" i="5"/>
  <c r="B146" i="5"/>
  <c r="B138" i="5"/>
  <c r="B130" i="5"/>
  <c r="B122" i="5"/>
  <c r="B114" i="5"/>
  <c r="B106" i="5"/>
  <c r="B98" i="5"/>
  <c r="B90" i="5"/>
  <c r="B82" i="5"/>
  <c r="B74" i="5"/>
  <c r="B66" i="5"/>
  <c r="B58" i="5"/>
  <c r="B50" i="5"/>
  <c r="B42" i="5"/>
  <c r="B34" i="5"/>
  <c r="B26" i="5"/>
  <c r="B18" i="5"/>
  <c r="B10" i="5"/>
  <c r="B2" i="5"/>
  <c r="B23" i="1"/>
  <c r="A33" i="3" l="1"/>
  <c r="B43" i="1" l="1"/>
  <c r="B26" i="1" s="1" a="1"/>
  <c r="A3" i="3"/>
  <c r="E21" i="1"/>
  <c r="B20" i="3" l="1"/>
  <c r="B24" i="3"/>
  <c r="B26" i="1"/>
  <c r="C13" i="3" s="1"/>
  <c r="C7" i="4"/>
  <c r="C6" i="4"/>
  <c r="B35" i="1"/>
  <c r="B30" i="1"/>
  <c r="B21" i="3" s="1"/>
  <c r="B5" i="3"/>
  <c r="B8" i="3"/>
  <c r="B7" i="3"/>
  <c r="B6" i="3"/>
  <c r="C14" i="3" l="1"/>
  <c r="B31" i="1"/>
  <c r="B23" i="3" s="1"/>
  <c r="B10" i="3"/>
  <c r="B42" i="1"/>
  <c r="B34" i="1" s="1"/>
  <c r="B24" i="1"/>
  <c r="L10" i="1" s="1"/>
  <c r="C5" i="7" l="1"/>
  <c r="B3" i="7"/>
  <c r="C4" i="7"/>
  <c r="C3" i="7"/>
  <c r="B7" i="7"/>
  <c r="E7" i="7"/>
  <c r="L5" i="1"/>
  <c r="B6" i="7"/>
  <c r="D7" i="7"/>
  <c r="L6" i="1"/>
  <c r="D6" i="7"/>
  <c r="L7" i="1"/>
  <c r="B4" i="7"/>
  <c r="D5" i="7"/>
  <c r="L8" i="1"/>
  <c r="C7" i="7"/>
  <c r="L9" i="1"/>
  <c r="B5" i="7"/>
  <c r="D4" i="7"/>
  <c r="D3" i="7"/>
  <c r="C6" i="7"/>
  <c r="C5" i="4"/>
  <c r="I15" i="4" l="1" a="1"/>
  <c r="I15" i="4" s="1"/>
  <c r="B25" i="1"/>
  <c r="B37" i="1" s="1"/>
  <c r="A2" i="3"/>
  <c r="B11"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<sst xmlns="http://schemas.openxmlformats.org/spreadsheetml/2006/main" count="417" uniqueCount="318">
  <si>
    <t>Eingegeben</t>
  </si>
  <si>
    <t>Altersklasse</t>
  </si>
  <si>
    <t>Ausrichter</t>
  </si>
  <si>
    <t>männlich</t>
  </si>
  <si>
    <t>weiblich</t>
  </si>
  <si>
    <t>-33, -36, -40, -44, -48, -52, -57, -63 und +63 kg</t>
  </si>
  <si>
    <t>-34, -37, -40, -43, -46, -50, -55, -60, -66 und +66 kg</t>
  </si>
  <si>
    <t>-28, -31, -34, -37, -40, -43, -46, -50, -55, und +55 kg</t>
  </si>
  <si>
    <t>-27, -30, -33, -36, -40, -44, -48, -52, -57 und +57 kg</t>
  </si>
  <si>
    <t xml:space="preserve">-40, -44, -48, -52, -57, -63, -70, -78 und +78 kg </t>
  </si>
  <si>
    <t xml:space="preserve">-46, -50, -55, -60, -66, -73, -81, -90 und +90 kg </t>
  </si>
  <si>
    <t>Titel</t>
  </si>
  <si>
    <t>Berechtigte Jahrgänge</t>
  </si>
  <si>
    <t>Veranstaltungsjahr</t>
  </si>
  <si>
    <t>Gewichtsklassen ml</t>
  </si>
  <si>
    <t>Gewichtsklassen wbl</t>
  </si>
  <si>
    <t>Adresszeile 1</t>
  </si>
  <si>
    <t>Adresszeile 2</t>
  </si>
  <si>
    <t>Veranstalter</t>
  </si>
  <si>
    <t>Mattenzahl</t>
  </si>
  <si>
    <t>Mattengröße</t>
  </si>
  <si>
    <t>Startgeld</t>
  </si>
  <si>
    <t>Zahlungseingang</t>
  </si>
  <si>
    <t>Kontaktmail</t>
  </si>
  <si>
    <t>Sportliche Leitung</t>
  </si>
  <si>
    <t>Meldeschluss</t>
  </si>
  <si>
    <t>Abmeldung</t>
  </si>
  <si>
    <t>Veranstalter:</t>
  </si>
  <si>
    <t>Ausrichter:</t>
  </si>
  <si>
    <t>Ort:</t>
  </si>
  <si>
    <t>Datum:</t>
  </si>
  <si>
    <t>Teilnahmeberechtigung:</t>
  </si>
  <si>
    <t>Gewichtsklassen:</t>
  </si>
  <si>
    <t>Zeitplan:</t>
  </si>
  <si>
    <t>Startgeld:</t>
  </si>
  <si>
    <t>10,00 Euro pro gemeldeten Judoka, zahlbar vereinsweise per Überweisung auf unser unter Bankverbindung genanntes Verbandskonto.</t>
  </si>
  <si>
    <t>Bankverbindung:</t>
  </si>
  <si>
    <t>IBAN: DE69 1009 0000 2798 0800 00, BIC: BEVODEBB</t>
  </si>
  <si>
    <t>Meldung:</t>
  </si>
  <si>
    <t>Meldeschluss:</t>
  </si>
  <si>
    <t>Ehrengaben:</t>
  </si>
  <si>
    <t>Medaillen für die Plätze 1 bis 3 sowie ein T-Shirt für die Erstplatzierten.</t>
  </si>
  <si>
    <t>Coronabedingungen:</t>
  </si>
  <si>
    <t>Weitere Hinweise:</t>
  </si>
  <si>
    <t>Sportliche Leitung:</t>
  </si>
  <si>
    <t>Ausschreibung</t>
  </si>
  <si>
    <t>männlich:</t>
  </si>
  <si>
    <t>weiblich:</t>
  </si>
  <si>
    <t>Typ</t>
  </si>
  <si>
    <t>Regeln und aufzählungen</t>
  </si>
  <si>
    <t>Kurz</t>
  </si>
  <si>
    <t>Turnierart</t>
  </si>
  <si>
    <t>Berliner Einzelmeisterschaften</t>
  </si>
  <si>
    <t>BEM</t>
  </si>
  <si>
    <t>Berliner Vereins-Mannschaftsmeisterschaften</t>
  </si>
  <si>
    <t>BVMM</t>
  </si>
  <si>
    <t>Anfangsdatum</t>
  </si>
  <si>
    <t>Meldungen</t>
  </si>
  <si>
    <t>Text</t>
  </si>
  <si>
    <t>Meldeart</t>
  </si>
  <si>
    <t>Datei</t>
  </si>
  <si>
    <t>Portal</t>
  </si>
  <si>
    <t>Jan Sprenger</t>
  </si>
  <si>
    <t>Spalte1</t>
  </si>
  <si>
    <t>Version</t>
  </si>
  <si>
    <t>noch nicht vorhanden</t>
  </si>
  <si>
    <t>Hinweise</t>
  </si>
  <si>
    <t>Aktualität</t>
  </si>
  <si>
    <t>Melde / Wiegeliste</t>
  </si>
  <si>
    <t>Nr.</t>
  </si>
  <si>
    <t>Name</t>
  </si>
  <si>
    <t>Verein:</t>
  </si>
  <si>
    <t>Geschlecht</t>
  </si>
  <si>
    <t>Jahrgang</t>
  </si>
  <si>
    <t>Vorname</t>
  </si>
  <si>
    <t>Nachname</t>
  </si>
  <si>
    <t>Gewicht</t>
  </si>
  <si>
    <t>Notiz</t>
  </si>
  <si>
    <t>Sportler:innen</t>
  </si>
  <si>
    <t>Veranstaltung:</t>
  </si>
  <si>
    <t>Kontaktmöglichkeit:</t>
  </si>
  <si>
    <t xml:space="preserve">-24, -26, -28, -30, -33, -36, -40 und +40 kg </t>
  </si>
  <si>
    <t>Matten:</t>
  </si>
  <si>
    <t>Denkt an die Umwelt! Nur drucken wenn notwendig!</t>
  </si>
  <si>
    <t>Hinweis-Website</t>
  </si>
  <si>
    <t>Vorabversion</t>
  </si>
  <si>
    <t>meisterschaften@jvb.berlin</t>
  </si>
  <si>
    <t xml:space="preserve">-60, -66, -73, -81, -90, -100 und +100 kg </t>
  </si>
  <si>
    <t xml:space="preserve">-48, -52, -57, -63, -70, -78 und +78 kg </t>
  </si>
  <si>
    <t>NODEM</t>
  </si>
  <si>
    <t>Nordost-Deutsche Einzelmeisterschaften</t>
  </si>
  <si>
    <t>15,00 Euro pro gemeldeten Judoka, zahlbar verbandsweise per Überweisung auf unser unter Bankverbindung genanntes Verbandskonto.</t>
  </si>
  <si>
    <t>Quali</t>
  </si>
  <si>
    <t>Qualifikationsturnier für die NODEM</t>
  </si>
  <si>
    <t>Qualifikationsturnier für die NODVMM</t>
  </si>
  <si>
    <t>Qualifikationsturnier für das JuPo-Bundesfinale</t>
  </si>
  <si>
    <t>Qualifikationsturnier für die DEM</t>
  </si>
  <si>
    <t>Qualifikation für</t>
  </si>
  <si>
    <t>einzel</t>
  </si>
  <si>
    <t>mannschaft</t>
  </si>
  <si>
    <t>Mattengröße Gruppe</t>
  </si>
  <si>
    <t>Mattengröße Land</t>
  </si>
  <si>
    <t>weiblich einzel</t>
  </si>
  <si>
    <t>männlich einzel</t>
  </si>
  <si>
    <t>weiblich mannschaft</t>
  </si>
  <si>
    <t>männlich mannschaft</t>
  </si>
  <si>
    <t>mixed mannschaft</t>
  </si>
  <si>
    <t>Endergebnisse</t>
  </si>
  <si>
    <t>Zwischenrechnung</t>
  </si>
  <si>
    <t>Einzel?</t>
  </si>
  <si>
    <t>Gewichtsklassen mixed</t>
  </si>
  <si>
    <t>Ebene</t>
  </si>
  <si>
    <t>Land</t>
  </si>
  <si>
    <t>Jugend-Pokal Landesfinale</t>
  </si>
  <si>
    <t>Gruppe</t>
  </si>
  <si>
    <t>Landesebene?</t>
  </si>
  <si>
    <t>Modus</t>
  </si>
  <si>
    <t>Qualifikation Alter</t>
  </si>
  <si>
    <t>Verwendungszweck</t>
  </si>
  <si>
    <t>Verein</t>
  </si>
  <si>
    <t>Aufgabe</t>
  </si>
  <si>
    <t>Deadline</t>
  </si>
  <si>
    <t>Jahrgänge</t>
  </si>
  <si>
    <t>ü</t>
  </si>
  <si>
    <t>alter</t>
  </si>
  <si>
    <t>-25, -27, -29, -31, -34, -37, -40, -43 und +43 kg</t>
  </si>
  <si>
    <t>Aktuell keine Maßnahmen geplant.</t>
  </si>
  <si>
    <t>Teilnahmeberechtigt</t>
  </si>
  <si>
    <t>Jugendreferent JVB</t>
  </si>
  <si>
    <t>gme1</t>
  </si>
  <si>
    <t>gme2</t>
  </si>
  <si>
    <t>gme3</t>
  </si>
  <si>
    <t>gme4</t>
  </si>
  <si>
    <t>gme5</t>
  </si>
  <si>
    <t>gme6</t>
  </si>
  <si>
    <t>gme7</t>
  </si>
  <si>
    <t>gme8</t>
  </si>
  <si>
    <t>gme9</t>
  </si>
  <si>
    <t>gme10</t>
  </si>
  <si>
    <t>gwe1</t>
  </si>
  <si>
    <t>gwe2</t>
  </si>
  <si>
    <t>gwe3</t>
  </si>
  <si>
    <t>gwe4</t>
  </si>
  <si>
    <t>gwe5</t>
  </si>
  <si>
    <t>gwe6</t>
  </si>
  <si>
    <t>gwe7</t>
  </si>
  <si>
    <t>gwe8</t>
  </si>
  <si>
    <t>gwe9</t>
  </si>
  <si>
    <t>je1</t>
  </si>
  <si>
    <t>je2</t>
  </si>
  <si>
    <t>je3</t>
  </si>
  <si>
    <t>je4</t>
  </si>
  <si>
    <t>Validierungen für Meldungstabelle</t>
  </si>
  <si>
    <t>Geburtstag</t>
  </si>
  <si>
    <t>Wettkampflizenz</t>
  </si>
  <si>
    <t>Gewichte m</t>
  </si>
  <si>
    <t>Gewichte w</t>
  </si>
  <si>
    <t>Trainer / Betreuer:innen</t>
  </si>
  <si>
    <t>Allgemeine Daten</t>
  </si>
  <si>
    <t>Auswahlmöglichkeiten</t>
  </si>
  <si>
    <t>Gewichtsklasse</t>
  </si>
  <si>
    <t>e.V.</t>
  </si>
  <si>
    <t>-28kg</t>
  </si>
  <si>
    <t>-34kg</t>
  </si>
  <si>
    <t>-25kg</t>
  </si>
  <si>
    <t>-31kg</t>
  </si>
  <si>
    <t>-37kg</t>
  </si>
  <si>
    <t>-46kg</t>
  </si>
  <si>
    <t>-27kg</t>
  </si>
  <si>
    <t>-29kg</t>
  </si>
  <si>
    <t>-40kg</t>
  </si>
  <si>
    <t>-43kg</t>
  </si>
  <si>
    <t>+43kg</t>
  </si>
  <si>
    <t>-50kg</t>
  </si>
  <si>
    <t>-55kg</t>
  </si>
  <si>
    <t>+55kg</t>
  </si>
  <si>
    <t>-30kg</t>
  </si>
  <si>
    <t>-33kg</t>
  </si>
  <si>
    <t>-36kg</t>
  </si>
  <si>
    <t>-44kg</t>
  </si>
  <si>
    <t>-48kg</t>
  </si>
  <si>
    <t>-52kg</t>
  </si>
  <si>
    <t>-57kg</t>
  </si>
  <si>
    <t>+57kg</t>
  </si>
  <si>
    <t>-60kg</t>
  </si>
  <si>
    <t>-66kg</t>
  </si>
  <si>
    <t>+66kg</t>
  </si>
  <si>
    <t>-63kg</t>
  </si>
  <si>
    <t>+63kg</t>
  </si>
  <si>
    <t>-26kg</t>
  </si>
  <si>
    <t>+40kg</t>
  </si>
  <si>
    <t>-73kg</t>
  </si>
  <si>
    <t>-81kg</t>
  </si>
  <si>
    <t>-90kg</t>
  </si>
  <si>
    <t>+90kg</t>
  </si>
  <si>
    <t>-70kg</t>
  </si>
  <si>
    <t>-78kg</t>
  </si>
  <si>
    <t>+78kg</t>
  </si>
  <si>
    <t>-100kg</t>
  </si>
  <si>
    <t>+100kg</t>
  </si>
  <si>
    <t>Landesverband</t>
  </si>
  <si>
    <t>gemeldet von</t>
  </si>
  <si>
    <t>Zustand</t>
  </si>
  <si>
    <t>Mögliche Zustände</t>
  </si>
  <si>
    <t>offen</t>
  </si>
  <si>
    <t>in Arbeit</t>
  </si>
  <si>
    <t>fertig</t>
  </si>
  <si>
    <t>Eskalation</t>
  </si>
  <si>
    <t>Alternativtermin</t>
  </si>
  <si>
    <t>Veranstaltungsort</t>
  </si>
  <si>
    <t>Alternativort</t>
  </si>
  <si>
    <t>Vertreter</t>
  </si>
  <si>
    <t>Erstellung Aufgabenverteilung</t>
  </si>
  <si>
    <t>Erstellung Budget</t>
  </si>
  <si>
    <t>Drucker</t>
  </si>
  <si>
    <t>Druckertinte</t>
  </si>
  <si>
    <t>Waagen * 4</t>
  </si>
  <si>
    <t>Kabel und Verteiler</t>
  </si>
  <si>
    <t>Tisch-Laptops</t>
  </si>
  <si>
    <t>Listenlaptop</t>
  </si>
  <si>
    <t>Helfershirts</t>
  </si>
  <si>
    <t>Stempel</t>
  </si>
  <si>
    <t>Veröffentlichung der Ausschreibung</t>
  </si>
  <si>
    <t>Verantwortliche Person benennen</t>
  </si>
  <si>
    <t>Findung eines Ausrichters</t>
  </si>
  <si>
    <t>Terminfindung und Veröffentlichung</t>
  </si>
  <si>
    <t>Letzte Revision der Ausschreibung</t>
  </si>
  <si>
    <t>Reinigungs und Desinfektionsmittel / Tücher</t>
  </si>
  <si>
    <t>Mattenteam 2 Personen a 4 Matten</t>
  </si>
  <si>
    <t>Imbiss min. vier Personen</t>
  </si>
  <si>
    <t>Grundlegende Planung der Jugendleitung</t>
  </si>
  <si>
    <t>Information Landestrainer</t>
  </si>
  <si>
    <t>Information Vereine</t>
  </si>
  <si>
    <t>Parent</t>
  </si>
  <si>
    <t>Aufgabenvergabe Ausrichter</t>
  </si>
  <si>
    <t>Aufgabenvergabe Veranstalter</t>
  </si>
  <si>
    <t>Information Gesamtvorstand</t>
  </si>
  <si>
    <t>Festlegung Hauptlistenführung</t>
  </si>
  <si>
    <t>Sicherstellung Einladung Kampfrichter</t>
  </si>
  <si>
    <t>Sicherstellung Einladung Sanitäter</t>
  </si>
  <si>
    <t>Sicherstellung Einladung Security</t>
  </si>
  <si>
    <t>Sicherstellung Vorhandensein Material</t>
  </si>
  <si>
    <t>Durchführung Sicherheits-Gespräch</t>
  </si>
  <si>
    <t>Tischbesetzung je nach System</t>
  </si>
  <si>
    <t>Sicherstellung Bestellung Medallien</t>
  </si>
  <si>
    <t>Sicherstellung Bestellung Tshirts</t>
  </si>
  <si>
    <t>Sicherstellung Bestellung Werbematerial</t>
  </si>
  <si>
    <t>Überprüfung Fernseher</t>
  </si>
  <si>
    <t>Überprüfung Technik-Wagen</t>
  </si>
  <si>
    <t>Papier 2*500 Blatt</t>
  </si>
  <si>
    <t>Sicherstellung Geld zur Auszahlung</t>
  </si>
  <si>
    <t>Sicherstellung Transport</t>
  </si>
  <si>
    <t>manuelles Zeitnehmer-Set</t>
  </si>
  <si>
    <t>Ein Ordner pro 50 Teilnehmer</t>
  </si>
  <si>
    <t>Festlegung Sportliche Leitung</t>
  </si>
  <si>
    <t>Festlegung Verantwortlicher Aufbau</t>
  </si>
  <si>
    <t>Festlegung Koordinator / Organisator vor Ort</t>
  </si>
  <si>
    <t>Erstellung Ablaufprogramm</t>
  </si>
  <si>
    <t>Durchführung Siegerehrungen</t>
  </si>
  <si>
    <t>Reinigung Halle eine Person</t>
  </si>
  <si>
    <t>Aufbau und Abbau</t>
  </si>
  <si>
    <t>Technik (1 Person pro Fläche)</t>
  </si>
  <si>
    <t>Sicherstellung Einladung Junior-Team</t>
  </si>
  <si>
    <t>Sicherstellung Einladung Hochrangige Vertreter</t>
  </si>
  <si>
    <t>Tische, Stühle und Werbetafeln (1 Person / 2 Flächen)</t>
  </si>
  <si>
    <t>Matten (4 Personen / 120 Matten)</t>
  </si>
  <si>
    <t>Trittrollen Sportforum (Eine Person / 2 Rollen)</t>
  </si>
  <si>
    <t>Erstellung Durchführungsplan (Anfahrt, Auf- und Abbau)</t>
  </si>
  <si>
    <t>Abrechnung</t>
  </si>
  <si>
    <t>Rangliste</t>
  </si>
  <si>
    <t>Tische (3,5 * Mattenzahl + Imbiss)</t>
  </si>
  <si>
    <t>Stühle (Tische * 2)</t>
  </si>
  <si>
    <t>Meldelisten Trainer und Sportler</t>
  </si>
  <si>
    <t>Deadline-Termin Zeit</t>
  </si>
  <si>
    <t>Listenführer je nach Modus</t>
  </si>
  <si>
    <t>Bedarfe Tischbesetzung und Listenführer</t>
  </si>
  <si>
    <t>Komplett digital</t>
  </si>
  <si>
    <t>2 gute Pro Matte</t>
  </si>
  <si>
    <t>Händisch</t>
  </si>
  <si>
    <t>1 guter, 1,5 ok Pro Matte</t>
  </si>
  <si>
    <t>Stream</t>
  </si>
  <si>
    <t>einer mehr pro matte</t>
  </si>
  <si>
    <t>Revision der Ausschreibung + Meldedatei</t>
  </si>
  <si>
    <t>Akkredetierungen Trainer Fertigstellen</t>
  </si>
  <si>
    <t>Startlisten fertig stellen</t>
  </si>
  <si>
    <t>Judo-Verband Berlin e.V.</t>
  </si>
  <si>
    <t>55,00 Euro pro gemeldeter Mannschaft, zahlbar vereinsweise per Überweisung auf unser unter Bankverbindung genanntes Verbandskonto.</t>
  </si>
  <si>
    <t>Geburtsjahr</t>
  </si>
  <si>
    <t>Bitte Wählen</t>
  </si>
  <si>
    <t>Der Wettkampfbeginn ist jeweils 30 Minuten nach Wiegeschluss.</t>
  </si>
  <si>
    <t>Vizepräsident JVB</t>
  </si>
  <si>
    <t>(mind. 5 x 5 Meter)</t>
  </si>
  <si>
    <t>(mind. 6 x 6 Meter)</t>
  </si>
  <si>
    <t>(mind. 7 x 7 Meter)</t>
  </si>
  <si>
    <t>JUPO</t>
  </si>
  <si>
    <t>-40, -46, -55, -66, +66 kg</t>
  </si>
  <si>
    <t xml:space="preserve">-50, -55, -60, -66, -73, +73 kg </t>
  </si>
  <si>
    <t>-40, -48, -57, -63, +63 kg</t>
  </si>
  <si>
    <t xml:space="preserve">-44, -48, -52, -57, -63, +63 kg </t>
  </si>
  <si>
    <t xml:space="preserve">-27, -31, -37, -43, +43 kg </t>
  </si>
  <si>
    <t xml:space="preserve">-31, -37, -43, -50, +50 kg </t>
  </si>
  <si>
    <t xml:space="preserve">-30, -36, -44, -52, +52 kg </t>
  </si>
  <si>
    <t xml:space="preserve">-26, -30, -36, -44, +44 kg </t>
  </si>
  <si>
    <t>https://www.judo-verband-berlin.eu/wp-content/uploads/2022/04/Ausschreibungshinweise-2022.pdf</t>
  </si>
  <si>
    <r>
      <t xml:space="preserve">Können unseren Ausschreibungshinweisen entnommen werden. Zu finden sind diese unter </t>
    </r>
    <r>
      <rPr>
        <u/>
        <sz val="12"/>
        <color theme="10"/>
        <rFont val="Calibri"/>
        <family val="2"/>
        <scheme val="minor"/>
      </rPr>
      <t>https://www.judo-verband-berlin.eu/wp-content/uploads/2022/04/Ausschreibungshinweise-2022.pdf</t>
    </r>
  </si>
  <si>
    <t>vorbereitend Abrechnung mit Kassenwart abgleichen</t>
  </si>
  <si>
    <t>Sportforum Berlin - Große Halle</t>
  </si>
  <si>
    <t>Weißenseer Weg 53, 13053 Berlin</t>
  </si>
  <si>
    <t xml:space="preserve">Wiegen: 09:00 bis 09:30 Uhr </t>
  </si>
  <si>
    <t xml:space="preserve">Wiegen: 11:00 bis 11:30 Uhr </t>
  </si>
  <si>
    <t>Andreas Härtig</t>
  </si>
  <si>
    <t>Wiegen: 13:30 bis 14:00 Uhr</t>
  </si>
  <si>
    <t>Polizei-Sport-Verein Berlin e.V.</t>
  </si>
  <si>
    <t>unter 43 kg</t>
  </si>
  <si>
    <t>über 43 kg</t>
  </si>
  <si>
    <r>
      <t>02.05.2023</t>
    </r>
    <r>
      <rPr>
        <sz val="10"/>
        <color theme="1"/>
        <rFont val="Calibri"/>
        <family val="2"/>
        <scheme val="minor"/>
      </rPr>
      <t xml:space="preserve"> (Kostenfreie Abmeldung bis zum 06.05.2023, danach nur mit Attest.)</t>
    </r>
  </si>
  <si>
    <t>Sportler- und Trainer*innen vereinsweise über die beigefügte Meldedatei an meisterschaften@jvb.berlin</t>
  </si>
  <si>
    <r>
      <t xml:space="preserve">Sportler- und Trainer*innen vereinsweise über die beigefügte Meldedatei an </t>
    </r>
    <r>
      <rPr>
        <u/>
        <sz val="12"/>
        <color theme="10"/>
        <rFont val="Calibri"/>
        <family val="2"/>
        <scheme val="minor"/>
      </rPr>
      <t>meisterschaften@jvb.berlin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</si>
</sst>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F800]dddd\,\ mmmm\ dd\,\ yyyy"/>
    <numFmt numFmtId="165" formatCode="dd/mm/yy;@"/>
    <numFmt numFmtId="166" formatCode="dd\-mm\-yy;@"/>
  </numFmts>
  <fonts count="36">
    <font>
      <sz val="12"/>
      <color theme="1"/>
      <name val="Calibri"/>
      <family val="2"/>
      <scheme val="minor"/>
    </font>
    <font>
      <sz val="11"/>
      <color theme="1"/>
      <name val="Calibri"/>
      <family val="2"/>
      <scheme val="minor"/>
    </font>
    <font>
      <sz val="12"/>
      <color rgb="FF000000"/>
      <name val="Calibri"/>
      <family val="2"/>
      <scheme val="minor"/>
    </font>
    <font>
      <sz val="8"/>
      <name val="Calibri"/>
      <family val="2"/>
      <scheme val="minor"/>
    </font>
    <font>
      <u/>
      <sz val="12"/>
      <color theme="10"/>
      <name val="Calibri"/>
      <family val="2"/>
      <scheme val="minor"/>
    </font>
    <font>
      <b/>
      <sz val="11"/>
      <color theme="1"/>
      <name val="Calibri"/>
      <family val="2"/>
      <scheme val="minor"/>
    </font>
    <font>
      <sz val="8"/>
      <color theme="1"/>
      <name val="Calibri"/>
      <family val="2"/>
      <scheme val="minor"/>
    </font>
    <font>
      <sz val="11"/>
      <color rgb="FF000000"/>
      <name val="Calibri"/>
      <family val="2"/>
      <scheme val="minor"/>
    </font>
    <font>
      <sz val="16"/>
      <color theme="1"/>
      <name val="Calibri"/>
      <family val="2"/>
      <scheme val="minor"/>
    </font>
    <font>
      <b/>
      <u/>
      <sz val="22"/>
      <color theme="1"/>
      <name val="Calibri"/>
      <family val="2"/>
      <scheme val="minor"/>
    </font>
    <font>
      <sz val="16"/>
      <color rgb="FFC00000"/>
      <name val="Calibri"/>
      <family val="2"/>
      <scheme val="minor"/>
    </font>
    <font>
      <sz val="12"/>
      <color theme="1"/>
      <name val="Calibri"/>
      <family val="2"/>
      <scheme val="minor"/>
    </font>
    <font>
      <b/>
      <sz val="11"/>
      <color rgb="FFC00000"/>
      <name val="Calibri"/>
      <family val="2"/>
      <scheme val="minor"/>
    </font>
    <font>
      <sz val="10"/>
      <color theme="1"/>
      <name val="Calibri"/>
      <family val="2"/>
      <scheme val="minor"/>
    </font>
    <font>
      <sz val="12"/>
      <color rgb="FF000000"/>
      <name val="Calibri"/>
      <family val="2"/>
    </font>
    <font>
      <sz val="8"/>
      <color theme="2" tint="-0.499984740745262"/>
      <name val="Calibri"/>
      <family val="2"/>
      <scheme val="minor"/>
    </font>
    <font>
      <sz val="10"/>
      <name val="Verdana"/>
      <family val="2"/>
    </font>
    <font>
      <b/>
      <sz val="12"/>
      <name val="Verdana"/>
      <family val="2"/>
    </font>
    <font>
      <sz val="12"/>
      <color theme="1"/>
      <name val="AtkinsonHyperlegible-Regular"/>
    </font>
    <font>
      <sz val="14"/>
      <color theme="1"/>
      <name val="AtkinsonHyperlegible-Bold"/>
    </font>
    <font>
      <b/>
      <sz val="36"/>
      <name val="Calibri"/>
      <family val="2"/>
      <scheme val="minor"/>
    </font>
    <font>
      <sz val="11"/>
      <name val="Calibri"/>
      <family val="2"/>
    </font>
    <font>
      <sz val="12"/>
      <name val="Calibri"/>
      <family val="2"/>
    </font>
    <font>
      <sz val="12"/>
      <color theme="1"/>
      <name val="Calibri"/>
      <family val="2"/>
    </font>
    <font>
      <sz val="11"/>
      <color theme="1"/>
      <name val="Calibri"/>
      <family val="2"/>
    </font>
    <font>
      <b/>
      <sz val="20"/>
      <color theme="1"/>
      <name val="Calibri"/>
      <family val="2"/>
    </font>
    <font>
      <b/>
      <sz val="20"/>
      <name val="Calibri"/>
      <family val="2"/>
    </font>
    <font>
      <sz val="26"/>
      <color rgb="FF000000"/>
      <name val="DDTCdSb-Regular"/>
    </font>
    <font>
      <sz val="12"/>
      <color rgb="FF000000"/>
      <name val="AtkinsonHyperlegible-Regular"/>
    </font>
    <font>
      <b/>
      <sz val="14"/>
      <color theme="1"/>
      <name val="AtkinsonHyperlegible-Regular"/>
    </font>
    <font>
      <sz val="12"/>
      <color theme="0"/>
      <name val="AtkinsonHyperlegible-Regular"/>
    </font>
    <font>
      <sz val="12"/>
      <name val="AtkinsonHyperlegible-Regular"/>
    </font>
    <font>
      <sz val="26"/>
      <name val="DDTCdSb-Regular"/>
    </font>
    <font>
      <sz val="14"/>
      <color theme="0"/>
      <name val="AtkinsonHyperlegible-Bold"/>
    </font>
    <font>
      <b/>
      <sz val="14"/>
      <color rgb="FFFFFFFF"/>
      <name val="AtkinsonHyperlegible-Bold"/>
    </font>
    <font>
      <b/>
      <sz val="14"/>
      <name val="AtkinsonHyperlegible-Bold"/>
    </font>
  </fonts>
  <fills count="7">
    <fill>
      <patternFill patternType="none"/>
    </fill>
    <fill>
      <patternFill patternType="gray125"/>
    </fill>
    <fill>
      <patternFill patternType="solid">
        <fgColor theme="2" tint="-0.249977111117893"/>
        <bgColor indexed="64"/>
      </patternFill>
    </fill>
    <fill>
      <patternFill patternType="solid">
        <fgColor rgb="FFAEAAAA"/>
        <bgColor rgb="FF000000"/>
      </patternFill>
    </fill>
    <fill>
      <patternFill patternType="solid">
        <fgColor indexed="22"/>
        <bgColor indexed="31"/>
      </patternFill>
    </fill>
    <fill>
      <patternFill patternType="solid">
        <fgColor theme="2"/>
        <bgColor indexed="64"/>
      </patternFill>
    </fill>
    <fill>
      <patternFill patternType="solid">
        <fgColor rgb="FF000000"/>
        <bgColor rgb="FF000000"/>
      </patternFill>
    </fill>
  </fills>
  <borders count="43">
    <border>
      <left/>
      <right/>
      <top/>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style="thin">
        <color rgb="FFC00000"/>
      </bottom>
      <diagonal/>
    </border>
    <border>
      <left style="thin">
        <color rgb="FFC00000"/>
      </left>
      <right style="thin">
        <color rgb="FFC00000"/>
      </right>
      <top style="thin">
        <color rgb="FFC00000"/>
      </top>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thin">
        <color rgb="FFC00000"/>
      </left>
      <right style="thin">
        <color rgb="FFC00000"/>
      </right>
      <top/>
      <bottom style="thin">
        <color rgb="FFC00000"/>
      </bottom>
      <diagonal/>
    </border>
    <border>
      <left/>
      <right/>
      <top/>
      <bottom style="medium">
        <color indexed="8"/>
      </bottom>
      <diagonal/>
    </border>
    <border>
      <left style="thin">
        <color indexed="8"/>
      </left>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4" fillId="0" borderId="0" applyNumberFormat="0" applyFill="0" applyBorder="0" applyAlignment="0" applyProtection="0"/>
  </cellStyleXfs>
  <cellXfs count="177">
    <xf numFmtId="0" fontId="0" fillId="0" borderId="0" xfId="0"/>
    <xf numFmtId="14" fontId="0" fillId="0" borderId="0" xfId="0" applyNumberFormat="1"/>
    <xf numFmtId="0" fontId="0" fillId="0" borderId="0" xfId="0" applyAlignment="1">
      <alignment horizontal="right"/>
    </xf>
    <xf numFmtId="49" fontId="1" fillId="0" borderId="0" xfId="0" quotePrefix="1" applyNumberFormat="1" applyFont="1"/>
    <xf numFmtId="0" fontId="1" fillId="0" borderId="0" xfId="0" quotePrefix="1" applyFont="1"/>
    <xf numFmtId="0" fontId="0" fillId="0" borderId="0" xfId="0" applyAlignment="1">
      <alignment vertical="center" wrapText="1"/>
    </xf>
    <xf numFmtId="0" fontId="0" fillId="0" borderId="0" xfId="0" applyAlignment="1">
      <alignment vertical="center"/>
    </xf>
    <xf numFmtId="0" fontId="8" fillId="0" borderId="0" xfId="0" applyFont="1" applyAlignment="1">
      <alignment vertical="center"/>
    </xf>
    <xf numFmtId="0" fontId="1" fillId="0" borderId="0" xfId="0" applyFont="1" applyAlignment="1">
      <alignment vertical="center"/>
    </xf>
    <xf numFmtId="164" fontId="0" fillId="0" borderId="0" xfId="0" applyNumberFormat="1"/>
    <xf numFmtId="0" fontId="0" fillId="2" borderId="0" xfId="0" applyFill="1"/>
    <xf numFmtId="0" fontId="1"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7" fillId="0" borderId="4" xfId="0" applyFont="1" applyBorder="1" applyAlignment="1">
      <alignment vertical="center" wrapText="1"/>
    </xf>
    <xf numFmtId="0" fontId="7" fillId="0" borderId="9" xfId="0" applyFont="1" applyBorder="1" applyAlignment="1">
      <alignment vertical="center" wrapText="1"/>
    </xf>
    <xf numFmtId="0" fontId="11" fillId="0" borderId="0" xfId="1" applyFont="1" applyAlignment="1">
      <alignment horizontal="right"/>
    </xf>
    <xf numFmtId="0" fontId="2" fillId="0" borderId="0" xfId="0" applyFont="1"/>
    <xf numFmtId="49" fontId="7" fillId="0" borderId="0" xfId="0" applyNumberFormat="1" applyFont="1"/>
    <xf numFmtId="0" fontId="7" fillId="0" borderId="0" xfId="0" applyFont="1"/>
    <xf numFmtId="0" fontId="2" fillId="3" borderId="0" xfId="0" applyFont="1" applyFill="1"/>
    <xf numFmtId="0" fontId="1" fillId="0" borderId="0" xfId="0" applyFont="1"/>
    <xf numFmtId="0" fontId="0" fillId="2" borderId="0" xfId="0" applyFill="1" applyAlignment="1">
      <alignment vertical="center" wrapText="1"/>
    </xf>
    <xf numFmtId="0" fontId="16" fillId="0" borderId="0" xfId="0" applyFont="1" applyAlignment="1">
      <alignment vertical="top"/>
    </xf>
    <xf numFmtId="49" fontId="1" fillId="0" borderId="0" xfId="0" applyNumberFormat="1" applyFont="1"/>
    <xf numFmtId="0" fontId="1" fillId="0" borderId="0" xfId="0" applyFont="1" applyAlignment="1">
      <alignment vertical="center" wrapText="1"/>
    </xf>
    <xf numFmtId="0" fontId="15" fillId="0" borderId="0" xfId="0" applyFont="1" applyAlignment="1">
      <alignment vertical="top"/>
    </xf>
    <xf numFmtId="0" fontId="1" fillId="0" borderId="1" xfId="0" applyFont="1" applyBorder="1" applyAlignment="1">
      <alignment vertical="center" wrapText="1"/>
    </xf>
    <xf numFmtId="0" fontId="2" fillId="3" borderId="0" xfId="0" applyFont="1" applyFill="1" applyAlignment="1">
      <alignment vertical="center" wrapText="1"/>
    </xf>
    <xf numFmtId="49" fontId="16" fillId="0" borderId="0" xfId="0" applyNumberFormat="1" applyFont="1" applyAlignment="1">
      <alignment horizontal="center" vertical="center"/>
    </xf>
    <xf numFmtId="49" fontId="16" fillId="0" borderId="0" xfId="0" applyNumberFormat="1" applyFont="1" applyAlignment="1">
      <alignment horizontal="center" vertical="top"/>
    </xf>
    <xf numFmtId="49" fontId="16" fillId="0" borderId="0" xfId="0" applyNumberFormat="1" applyFont="1" applyAlignment="1">
      <alignment vertical="top"/>
    </xf>
    <xf numFmtId="0" fontId="0" fillId="0" borderId="0" xfId="0" applyAlignment="1">
      <alignment vertical="top"/>
    </xf>
    <xf numFmtId="0" fontId="16" fillId="0" borderId="0" xfId="0" applyFont="1" applyAlignment="1">
      <alignment horizontal="center" vertical="top"/>
    </xf>
    <xf numFmtId="0" fontId="0" fillId="0" borderId="0" xfId="0" applyAlignment="1">
      <alignment horizontal="center" vertical="top"/>
    </xf>
    <xf numFmtId="0" fontId="2" fillId="0" borderId="0" xfId="0" quotePrefix="1" applyFont="1"/>
    <xf numFmtId="0" fontId="0" fillId="0" borderId="0" xfId="0" quotePrefix="1"/>
    <xf numFmtId="0" fontId="1" fillId="0" borderId="0" xfId="0" applyFont="1" applyAlignment="1">
      <alignment horizontal="right"/>
    </xf>
    <xf numFmtId="0" fontId="2" fillId="0" borderId="0" xfId="0" applyFont="1" applyAlignment="1">
      <alignment horizontal="right"/>
    </xf>
    <xf numFmtId="49" fontId="2" fillId="0" borderId="0" xfId="0" applyNumberFormat="1" applyFont="1" applyAlignment="1">
      <alignment horizontal="right"/>
    </xf>
    <xf numFmtId="49" fontId="2" fillId="0" borderId="0" xfId="0" quotePrefix="1" applyNumberFormat="1" applyFont="1" applyAlignment="1">
      <alignment horizontal="right"/>
    </xf>
    <xf numFmtId="0" fontId="2" fillId="0" borderId="0" xfId="0" applyFont="1" applyAlignment="1">
      <alignment vertical="center" wrapText="1"/>
    </xf>
    <xf numFmtId="0" fontId="17" fillId="0" borderId="0" xfId="0" applyFont="1" applyAlignment="1">
      <alignment vertical="top"/>
    </xf>
    <xf numFmtId="0" fontId="18" fillId="0" borderId="0" xfId="0" applyFont="1"/>
    <xf numFmtId="0" fontId="19" fillId="0" borderId="0" xfId="0" applyFont="1"/>
    <xf numFmtId="166" fontId="18" fillId="0" borderId="0" xfId="0" applyNumberFormat="1" applyFont="1"/>
    <xf numFmtId="0" fontId="18" fillId="0" borderId="0" xfId="0" quotePrefix="1" applyFont="1"/>
    <xf numFmtId="0" fontId="21" fillId="0" borderId="0" xfId="0" applyFont="1" applyAlignment="1">
      <alignment vertical="top"/>
    </xf>
    <xf numFmtId="49" fontId="22" fillId="4" borderId="24" xfId="0" applyNumberFormat="1" applyFont="1" applyFill="1" applyBorder="1" applyAlignment="1">
      <alignment horizontal="center" vertical="center"/>
    </xf>
    <xf numFmtId="49" fontId="22" fillId="4" borderId="38" xfId="0" applyNumberFormat="1" applyFont="1" applyFill="1" applyBorder="1" applyAlignment="1">
      <alignment horizontal="center" vertical="center"/>
    </xf>
    <xf numFmtId="49" fontId="22" fillId="0" borderId="39" xfId="0" applyNumberFormat="1" applyFont="1" applyBorder="1" applyAlignment="1">
      <alignment horizontal="center" vertical="top"/>
    </xf>
    <xf numFmtId="49" fontId="22" fillId="0" borderId="40" xfId="0" applyNumberFormat="1" applyFont="1" applyBorder="1" applyAlignment="1" applyProtection="1">
      <alignment vertical="top"/>
      <protection locked="0"/>
    </xf>
    <xf numFmtId="164" fontId="21" fillId="0" borderId="0" xfId="0" applyNumberFormat="1" applyFont="1" applyAlignment="1">
      <alignment vertical="top"/>
    </xf>
    <xf numFmtId="0" fontId="23" fillId="0" borderId="33" xfId="0" applyFont="1" applyBorder="1" applyAlignment="1" applyProtection="1">
      <alignment vertical="top"/>
      <protection locked="0"/>
    </xf>
    <xf numFmtId="0" fontId="24" fillId="0" borderId="0" xfId="0" applyFont="1" applyAlignment="1" applyProtection="1">
      <alignment vertical="top"/>
      <protection locked="0"/>
    </xf>
    <xf numFmtId="0" fontId="23" fillId="0" borderId="40" xfId="0" applyFont="1" applyBorder="1" applyAlignment="1" applyProtection="1">
      <alignment vertical="top"/>
      <protection locked="0"/>
    </xf>
    <xf numFmtId="0" fontId="21" fillId="0" borderId="0" xfId="0" applyFont="1" applyAlignment="1" applyProtection="1">
      <alignment vertical="top"/>
      <protection locked="0"/>
    </xf>
    <xf numFmtId="49" fontId="22" fillId="0" borderId="41" xfId="0" applyNumberFormat="1" applyFont="1" applyBorder="1" applyAlignment="1">
      <alignment horizontal="center" vertical="top"/>
    </xf>
    <xf numFmtId="49" fontId="22" fillId="0" borderId="42" xfId="0" applyNumberFormat="1" applyFont="1" applyBorder="1" applyAlignment="1" applyProtection="1">
      <alignment vertical="top"/>
      <protection locked="0"/>
    </xf>
    <xf numFmtId="49" fontId="21" fillId="0" borderId="0" xfId="0" applyNumberFormat="1" applyFont="1" applyAlignment="1">
      <alignment vertical="top"/>
    </xf>
    <xf numFmtId="49" fontId="21" fillId="0" borderId="0" xfId="0" applyNumberFormat="1" applyFont="1" applyAlignment="1">
      <alignment horizontal="center" vertical="top"/>
    </xf>
    <xf numFmtId="49" fontId="21" fillId="0" borderId="0" xfId="0" applyNumberFormat="1" applyFont="1" applyAlignment="1" applyProtection="1">
      <alignment vertical="top"/>
      <protection locked="0"/>
    </xf>
    <xf numFmtId="0" fontId="24" fillId="0" borderId="0" xfId="0" applyFont="1"/>
    <xf numFmtId="49" fontId="22" fillId="4" borderId="15" xfId="0" applyNumberFormat="1" applyFont="1" applyFill="1" applyBorder="1" applyAlignment="1">
      <alignment horizontal="center" vertical="center"/>
    </xf>
    <xf numFmtId="49" fontId="22" fillId="4" borderId="14" xfId="0" applyNumberFormat="1" applyFont="1" applyFill="1" applyBorder="1" applyAlignment="1">
      <alignment horizontal="center" vertical="center"/>
    </xf>
    <xf numFmtId="49" fontId="22" fillId="0" borderId="0" xfId="0" applyNumberFormat="1" applyFont="1" applyAlignment="1">
      <alignment horizontal="center" vertical="center"/>
    </xf>
    <xf numFmtId="49" fontId="22" fillId="0" borderId="25" xfId="0" applyNumberFormat="1" applyFont="1" applyBorder="1" applyAlignment="1" applyProtection="1">
      <alignment horizontal="right" vertical="top"/>
      <protection locked="0"/>
    </xf>
    <xf numFmtId="49" fontId="22" fillId="0" borderId="16" xfId="0" applyNumberFormat="1" applyFont="1" applyBorder="1" applyAlignment="1" applyProtection="1">
      <alignment horizontal="center" vertical="top"/>
      <protection locked="0"/>
    </xf>
    <xf numFmtId="0" fontId="22" fillId="0" borderId="16" xfId="0" applyFont="1" applyBorder="1" applyAlignment="1" applyProtection="1">
      <alignment vertical="top"/>
      <protection locked="0"/>
    </xf>
    <xf numFmtId="0" fontId="22" fillId="0" borderId="0" xfId="0" applyFont="1" applyAlignment="1">
      <alignment horizontal="center" vertical="top"/>
    </xf>
    <xf numFmtId="49" fontId="22" fillId="0" borderId="26" xfId="0" applyNumberFormat="1" applyFont="1" applyBorder="1" applyAlignment="1">
      <alignment horizontal="center" vertical="top"/>
    </xf>
    <xf numFmtId="49" fontId="22" fillId="0" borderId="27" xfId="0" applyNumberFormat="1" applyFont="1" applyBorder="1" applyAlignment="1" applyProtection="1">
      <alignment horizontal="right" vertical="top"/>
      <protection locked="0"/>
    </xf>
    <xf numFmtId="0" fontId="23" fillId="0" borderId="26" xfId="0" applyFont="1" applyBorder="1"/>
    <xf numFmtId="0" fontId="23" fillId="0" borderId="27" xfId="0" applyFont="1" applyBorder="1" applyAlignment="1">
      <alignment horizontal="right" vertical="top"/>
    </xf>
    <xf numFmtId="49" fontId="22" fillId="4" borderId="26" xfId="0" applyNumberFormat="1" applyFont="1" applyFill="1" applyBorder="1" applyAlignment="1">
      <alignment horizontal="center" vertical="center"/>
    </xf>
    <xf numFmtId="0" fontId="22" fillId="0" borderId="27" xfId="0" applyFont="1" applyBorder="1" applyAlignment="1">
      <alignment vertical="top"/>
    </xf>
    <xf numFmtId="0" fontId="22" fillId="0" borderId="27" xfId="0" applyFont="1" applyBorder="1" applyAlignment="1">
      <alignment horizontal="right" vertical="top"/>
    </xf>
    <xf numFmtId="0" fontId="23" fillId="0" borderId="28" xfId="0" applyFont="1" applyBorder="1"/>
    <xf numFmtId="0" fontId="22" fillId="0" borderId="29" xfId="0" applyFont="1" applyBorder="1" applyAlignment="1">
      <alignment horizontal="right" vertical="top"/>
    </xf>
    <xf numFmtId="0" fontId="23" fillId="0" borderId="0" xfId="0" applyFont="1"/>
    <xf numFmtId="0" fontId="22" fillId="0" borderId="0" xfId="0" applyFont="1" applyAlignment="1">
      <alignment vertical="top"/>
    </xf>
    <xf numFmtId="0" fontId="23" fillId="0" borderId="0" xfId="0" applyFont="1" applyAlignment="1">
      <alignment horizontal="center" vertical="top"/>
    </xf>
    <xf numFmtId="0" fontId="23" fillId="0" borderId="0" xfId="0" applyFont="1" applyAlignment="1">
      <alignment vertical="top"/>
    </xf>
    <xf numFmtId="0" fontId="29" fillId="0" borderId="0" xfId="0" applyFont="1"/>
    <xf numFmtId="0" fontId="27" fillId="0" borderId="0" xfId="0" applyFont="1"/>
    <xf numFmtId="0" fontId="18" fillId="0" borderId="0" xfId="0" applyFont="1" applyAlignment="1">
      <alignment vertical="center"/>
    </xf>
    <xf numFmtId="0" fontId="31" fillId="0" borderId="0" xfId="0" applyFont="1"/>
    <xf numFmtId="0" fontId="31" fillId="0" borderId="0" xfId="0" applyFont="1" applyAlignment="1">
      <alignment vertical="center"/>
    </xf>
    <xf numFmtId="0" fontId="32" fillId="0" borderId="0" xfId="0" applyFont="1" applyAlignment="1">
      <alignment horizontal="center"/>
    </xf>
    <xf numFmtId="165" fontId="18" fillId="0" borderId="0" xfId="0" applyNumberFormat="1" applyFont="1"/>
    <xf numFmtId="165" fontId="18" fillId="0" borderId="0" xfId="0" applyNumberFormat="1" applyFont="1" applyAlignment="1">
      <alignment vertical="center"/>
    </xf>
    <xf numFmtId="165" fontId="31" fillId="0" borderId="0" xfId="0" applyNumberFormat="1" applyFont="1"/>
    <xf numFmtId="165" fontId="32" fillId="0" borderId="0" xfId="0" applyNumberFormat="1" applyFont="1" applyAlignment="1">
      <alignment horizontal="center"/>
    </xf>
    <xf numFmtId="0" fontId="18" fillId="0" borderId="0" xfId="0" applyFont="1" applyAlignment="1">
      <alignment horizontal="right" vertical="center"/>
    </xf>
    <xf numFmtId="0" fontId="18" fillId="0" borderId="0" xfId="0" applyFont="1" applyAlignment="1">
      <alignment horizontal="left" vertical="center"/>
    </xf>
    <xf numFmtId="0" fontId="28" fillId="0" borderId="0" xfId="0" applyFont="1" applyAlignment="1">
      <alignment vertical="center"/>
    </xf>
    <xf numFmtId="0" fontId="33" fillId="0" borderId="0" xfId="0" applyFont="1"/>
    <xf numFmtId="165" fontId="33" fillId="0" borderId="0" xfId="0" applyNumberFormat="1" applyFont="1"/>
    <xf numFmtId="0" fontId="30" fillId="0" borderId="0" xfId="0" applyFont="1"/>
    <xf numFmtId="0" fontId="34" fillId="6" borderId="0" xfId="0" applyFont="1" applyFill="1" applyAlignment="1">
      <alignment horizontal="center"/>
    </xf>
    <xf numFmtId="0" fontId="35" fillId="0" borderId="0" xfId="0" applyFont="1"/>
    <xf numFmtId="0" fontId="22" fillId="0" borderId="27" xfId="0" quotePrefix="1" applyFont="1" applyBorder="1" applyAlignment="1">
      <alignment horizontal="right" vertical="top"/>
    </xf>
    <xf numFmtId="1" fontId="22" fillId="0" borderId="16" xfId="0" applyNumberFormat="1" applyFont="1" applyBorder="1" applyAlignment="1" applyProtection="1">
      <alignment horizontal="center" vertical="top"/>
      <protection locked="0"/>
    </xf>
    <xf numFmtId="0" fontId="4" fillId="0" borderId="0" xfId="1"/>
    <xf numFmtId="0" fontId="7" fillId="0" borderId="5" xfId="0" applyFont="1" applyBorder="1" applyAlignment="1">
      <alignment vertical="center" wrapText="1"/>
    </xf>
    <xf numFmtId="0" fontId="7" fillId="0" borderId="10" xfId="0" applyFont="1" applyBorder="1" applyAlignment="1">
      <alignment vertical="center" wrapText="1"/>
    </xf>
    <xf numFmtId="0" fontId="7" fillId="0" borderId="6" xfId="0" applyFont="1" applyBorder="1"/>
    <xf numFmtId="0" fontId="7" fillId="0" borderId="11" xfId="0" applyFont="1" applyBorder="1"/>
    <xf numFmtId="0" fontId="7" fillId="0" borderId="0" xfId="0" applyFont="1" applyAlignment="1">
      <alignment vertical="center" wrapText="1"/>
    </xf>
    <xf numFmtId="0" fontId="0" fillId="0" borderId="0" xfId="0" applyAlignment="1">
      <alignment horizontal="center" vertical="center"/>
    </xf>
    <xf numFmtId="0" fontId="0" fillId="2" borderId="0" xfId="0" applyFill="1" applyAlignment="1">
      <alignment horizontal="center"/>
    </xf>
    <xf numFmtId="0" fontId="2" fillId="3" borderId="0" xfId="0" applyFont="1" applyFill="1" applyAlignment="1">
      <alignment horizontal="center"/>
    </xf>
    <xf numFmtId="0" fontId="15" fillId="0" borderId="0" xfId="0" applyFont="1" applyAlignment="1">
      <alignment horizontal="center" vertical="top"/>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165" fontId="0" fillId="0" borderId="1" xfId="1" applyNumberFormat="1" applyFont="1" applyBorder="1" applyAlignment="1">
      <alignment horizontal="left" vertical="center" wrapText="1"/>
    </xf>
    <xf numFmtId="165" fontId="1" fillId="0" borderId="1" xfId="0" applyNumberFormat="1" applyFont="1" applyBorder="1" applyAlignment="1">
      <alignment horizontal="left" vertical="center" wrapText="1"/>
    </xf>
    <xf numFmtId="165" fontId="1" fillId="0" borderId="3" xfId="0" applyNumberFormat="1" applyFont="1" applyBorder="1" applyAlignment="1">
      <alignment horizontal="left" vertical="center" wrapText="1"/>
    </xf>
    <xf numFmtId="0" fontId="15" fillId="0" borderId="0" xfId="0" applyFont="1" applyAlignment="1">
      <alignment horizontal="center"/>
    </xf>
    <xf numFmtId="0" fontId="7" fillId="0" borderId="2" xfId="0" applyFont="1" applyBorder="1" applyAlignment="1">
      <alignment horizontal="justify" vertical="center" wrapText="1"/>
    </xf>
    <xf numFmtId="164" fontId="7" fillId="0" borderId="12" xfId="0" applyNumberFormat="1" applyFont="1" applyBorder="1" applyAlignment="1">
      <alignment horizontal="left" vertical="center" wrapText="1"/>
    </xf>
    <xf numFmtId="0" fontId="7" fillId="0" borderId="1"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2" xfId="0" applyFont="1" applyBorder="1" applyAlignment="1">
      <alignment horizontal="left" vertical="center" wrapText="1"/>
    </xf>
    <xf numFmtId="0" fontId="7" fillId="0" borderId="1" xfId="0" applyFont="1" applyBorder="1" applyAlignment="1">
      <alignment horizontal="justify" vertical="center" wrapText="1"/>
    </xf>
    <xf numFmtId="164" fontId="7" fillId="0" borderId="4" xfId="0" applyNumberFormat="1" applyFont="1" applyBorder="1" applyAlignment="1">
      <alignment horizontal="left" vertical="center"/>
    </xf>
    <xf numFmtId="164" fontId="7" fillId="0" borderId="9" xfId="0" applyNumberFormat="1" applyFont="1" applyBorder="1" applyAlignment="1">
      <alignment horizontal="left" vertical="center"/>
    </xf>
    <xf numFmtId="14" fontId="12" fillId="0" borderId="1" xfId="0" applyNumberFormat="1" applyFont="1" applyBorder="1" applyAlignment="1">
      <alignment horizontal="left" vertical="center"/>
    </xf>
    <xf numFmtId="0" fontId="12" fillId="0" borderId="1" xfId="0" applyFont="1" applyBorder="1" applyAlignment="1">
      <alignment horizontal="left" vertical="center"/>
    </xf>
    <xf numFmtId="0" fontId="9" fillId="0" borderId="0" xfId="0" applyFont="1" applyAlignment="1">
      <alignment horizontal="center" vertical="center"/>
    </xf>
    <xf numFmtId="0" fontId="10" fillId="0" borderId="0" xfId="0" applyFont="1" applyAlignment="1">
      <alignment horizontal="center" vertical="center"/>
    </xf>
    <xf numFmtId="0" fontId="5" fillId="0" borderId="0" xfId="0" applyFont="1" applyAlignment="1">
      <alignment horizontal="center" vertical="center"/>
    </xf>
    <xf numFmtId="0" fontId="1" fillId="0" borderId="3" xfId="0" applyFont="1" applyBorder="1" applyAlignment="1">
      <alignment horizontal="justify" vertical="center" wrapText="1"/>
    </xf>
    <xf numFmtId="0" fontId="1" fillId="0" borderId="12" xfId="0" applyFont="1" applyBorder="1" applyAlignment="1">
      <alignment horizontal="left" vertical="center" wrapText="1"/>
    </xf>
    <xf numFmtId="14" fontId="5" fillId="0" borderId="7" xfId="0" applyNumberFormat="1" applyFont="1" applyBorder="1" applyAlignment="1">
      <alignment horizontal="left" vertical="center" wrapText="1"/>
    </xf>
    <xf numFmtId="14" fontId="5" fillId="0" borderId="0" xfId="0" applyNumberFormat="1" applyFont="1" applyAlignment="1">
      <alignment horizontal="left" vertical="center" wrapText="1"/>
    </xf>
    <xf numFmtId="14" fontId="5" fillId="0" borderId="8" xfId="0" applyNumberFormat="1" applyFont="1" applyBorder="1" applyAlignment="1">
      <alignment horizontal="left" vertical="center" wrapText="1"/>
    </xf>
    <xf numFmtId="0" fontId="1" fillId="0" borderId="3" xfId="0" applyFont="1" applyBorder="1" applyAlignment="1">
      <alignment horizontal="left" vertical="center" wrapText="1"/>
    </xf>
    <xf numFmtId="0" fontId="1" fillId="0" borderId="1" xfId="0" applyFont="1" applyBorder="1" applyAlignment="1">
      <alignment horizontal="justify" vertical="center" wrapText="1"/>
    </xf>
    <xf numFmtId="14" fontId="0" fillId="0" borderId="4" xfId="1" applyNumberFormat="1" applyFont="1" applyFill="1" applyBorder="1" applyAlignment="1">
      <alignment horizontal="left" vertical="center" wrapText="1"/>
    </xf>
    <xf numFmtId="14" fontId="0" fillId="0" borderId="5" xfId="0" applyNumberFormat="1" applyBorder="1" applyAlignment="1">
      <alignment horizontal="left" vertical="center" wrapText="1"/>
    </xf>
    <xf numFmtId="14" fontId="0" fillId="0" borderId="6" xfId="0" applyNumberFormat="1" applyBorder="1" applyAlignment="1">
      <alignment horizontal="left" vertical="center" wrapText="1"/>
    </xf>
    <xf numFmtId="14" fontId="0" fillId="0" borderId="9" xfId="0" applyNumberFormat="1" applyBorder="1" applyAlignment="1">
      <alignment horizontal="left" vertical="center" wrapText="1"/>
    </xf>
    <xf numFmtId="14" fontId="0" fillId="0" borderId="10" xfId="0" applyNumberFormat="1" applyBorder="1" applyAlignment="1">
      <alignment horizontal="left" vertical="center" wrapText="1"/>
    </xf>
    <xf numFmtId="14" fontId="0" fillId="0" borderId="11" xfId="0" applyNumberFormat="1" applyBorder="1" applyAlignment="1">
      <alignment horizontal="left" vertical="center" wrapText="1"/>
    </xf>
    <xf numFmtId="0" fontId="6" fillId="0" borderId="0" xfId="0" applyFont="1" applyAlignment="1">
      <alignment horizontal="center" vertical="top"/>
    </xf>
    <xf numFmtId="0" fontId="0" fillId="0" borderId="0" xfId="0" applyAlignment="1">
      <alignment horizontal="center"/>
    </xf>
    <xf numFmtId="0" fontId="23" fillId="5" borderId="35" xfId="0" applyFont="1" applyFill="1" applyBorder="1" applyAlignment="1" applyProtection="1">
      <alignment horizontal="center" vertical="top"/>
      <protection locked="0"/>
    </xf>
    <xf numFmtId="0" fontId="23" fillId="5" borderId="36" xfId="0" applyFont="1" applyFill="1" applyBorder="1" applyAlignment="1" applyProtection="1">
      <alignment horizontal="center" vertical="top"/>
      <protection locked="0"/>
    </xf>
    <xf numFmtId="0" fontId="23" fillId="5" borderId="37" xfId="0" applyFont="1" applyFill="1" applyBorder="1" applyAlignment="1" applyProtection="1">
      <alignment horizontal="center" vertical="top"/>
      <protection locked="0"/>
    </xf>
    <xf numFmtId="0" fontId="25" fillId="0" borderId="13" xfId="0" applyFont="1" applyBorder="1" applyAlignment="1">
      <alignment horizontal="center"/>
    </xf>
    <xf numFmtId="0" fontId="20" fillId="0" borderId="0" xfId="0" applyFont="1" applyAlignment="1">
      <alignment horizontal="center" vertical="top"/>
    </xf>
    <xf numFmtId="0" fontId="25" fillId="0" borderId="0" xfId="0" applyFont="1" applyAlignment="1">
      <alignment horizontal="center" vertical="center"/>
    </xf>
    <xf numFmtId="0" fontId="23" fillId="5" borderId="17" xfId="0" applyFont="1" applyFill="1" applyBorder="1" applyAlignment="1" applyProtection="1">
      <alignment horizontal="right" vertical="top"/>
      <protection locked="0"/>
    </xf>
    <xf numFmtId="0" fontId="23" fillId="5" borderId="22" xfId="0" applyFont="1" applyFill="1" applyBorder="1" applyAlignment="1" applyProtection="1">
      <alignment horizontal="right" vertical="top"/>
      <protection locked="0"/>
    </xf>
    <xf numFmtId="49" fontId="26" fillId="0" borderId="0" xfId="0" applyNumberFormat="1" applyFont="1" applyAlignment="1">
      <alignment horizontal="center" vertical="top"/>
    </xf>
    <xf numFmtId="0" fontId="25" fillId="0" borderId="18" xfId="0" applyFont="1" applyBorder="1" applyAlignment="1">
      <alignment horizontal="center" vertical="center"/>
    </xf>
    <xf numFmtId="49" fontId="22" fillId="0" borderId="32" xfId="0" applyNumberFormat="1" applyFont="1" applyBorder="1" applyAlignment="1">
      <alignment horizontal="right" vertical="top"/>
    </xf>
    <xf numFmtId="49" fontId="22" fillId="0" borderId="16" xfId="0" applyNumberFormat="1" applyFont="1" applyBorder="1" applyAlignment="1">
      <alignment horizontal="right" vertical="top"/>
    </xf>
    <xf numFmtId="49" fontId="22" fillId="0" borderId="30" xfId="0" applyNumberFormat="1" applyFont="1" applyBorder="1" applyAlignment="1">
      <alignment horizontal="right" vertical="top"/>
    </xf>
    <xf numFmtId="49" fontId="22" fillId="0" borderId="23" xfId="0" applyNumberFormat="1" applyFont="1" applyBorder="1" applyAlignment="1">
      <alignment horizontal="right" vertical="top"/>
    </xf>
    <xf numFmtId="49" fontId="22" fillId="0" borderId="34" xfId="0" applyNumberFormat="1" applyFont="1" applyBorder="1" applyAlignment="1">
      <alignment horizontal="right" vertical="top"/>
    </xf>
    <xf numFmtId="49" fontId="22" fillId="0" borderId="19" xfId="0" applyNumberFormat="1" applyFont="1" applyBorder="1" applyAlignment="1">
      <alignment horizontal="right" vertical="top"/>
    </xf>
    <xf numFmtId="0" fontId="22" fillId="0" borderId="20" xfId="0" applyFont="1" applyBorder="1" applyAlignment="1">
      <alignment horizontal="center" vertical="top"/>
    </xf>
    <xf numFmtId="0" fontId="22" fillId="0" borderId="21" xfId="0" applyFont="1" applyBorder="1" applyAlignment="1">
      <alignment horizontal="center" vertical="top"/>
    </xf>
    <xf numFmtId="0" fontId="22" fillId="0" borderId="31" xfId="0" applyFont="1" applyBorder="1" applyAlignment="1">
      <alignment horizontal="center" vertical="top"/>
    </xf>
    <xf numFmtId="0" fontId="22" fillId="0" borderId="17" xfId="0" applyFont="1" applyBorder="1" applyAlignment="1">
      <alignment horizontal="center" vertical="top"/>
    </xf>
    <xf numFmtId="0" fontId="22" fillId="0" borderId="22" xfId="0" applyFont="1" applyBorder="1" applyAlignment="1">
      <alignment horizontal="center" vertical="top"/>
    </xf>
    <xf numFmtId="0" fontId="22" fillId="0" borderId="33" xfId="0" applyFont="1" applyBorder="1" applyAlignment="1">
      <alignment horizontal="center" vertical="top"/>
    </xf>
    <xf numFmtId="164" fontId="22" fillId="0" borderId="17" xfId="0" applyNumberFormat="1" applyFont="1" applyBorder="1" applyAlignment="1">
      <alignment horizontal="center" vertical="top"/>
    </xf>
    <xf numFmtId="164" fontId="22" fillId="0" borderId="22" xfId="0" applyNumberFormat="1" applyFont="1" applyBorder="1" applyAlignment="1">
      <alignment horizontal="center" vertical="top"/>
    </xf>
    <xf numFmtId="164" fontId="22" fillId="0" borderId="33" xfId="0" applyNumberFormat="1" applyFont="1" applyBorder="1" applyAlignment="1">
      <alignment horizontal="center" vertical="top"/>
    </xf>
    <xf numFmtId="0" fontId="27" fillId="0" borderId="0" xfId="0" applyFont="1" applyAlignment="1">
      <alignment horizontal="left" vertical="center"/>
    </xf>
  </cellXfs>
  <cellStyles count="2">
    <cellStyle name="Link" xfId="1" builtinId="8"/>
    <cellStyle name="Standard" xfId="0" builtinId="0"/>
  </cellStyles>
  <dxfs count="75">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i val="0"/>
        <strike val="0"/>
        <condense val="0"/>
        <extend val="0"/>
        <outline val="0"/>
        <shadow val="0"/>
        <u val="none"/>
        <vertAlign val="baseline"/>
        <sz val="14"/>
        <color rgb="FFFFFFFF"/>
        <name val="AtkinsonHyperlegible-Bold"/>
        <scheme val="none"/>
      </font>
      <fill>
        <patternFill patternType="solid">
          <fgColor rgb="FF000000"/>
          <bgColor rgb="FF000000"/>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numFmt numFmtId="165" formatCode="dd/mm/yy;@"/>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2"/>
        <color theme="1"/>
        <name val="AtkinsonHyperlegible-Regular"/>
        <scheme val="none"/>
      </font>
      <alignment horizontal="general" vertical="center" textRotation="0" wrapText="0" indent="0" justifyLastLine="0" shrinkToFit="0" readingOrder="0"/>
    </dxf>
    <dxf>
      <font>
        <b val="0"/>
        <i val="0"/>
        <strike val="0"/>
        <condense val="0"/>
        <extend val="0"/>
        <outline val="0"/>
        <shadow val="0"/>
        <u val="none"/>
        <vertAlign val="baseline"/>
        <sz val="14"/>
        <color theme="0"/>
        <name val="AtkinsonHyperlegible-Bold"/>
        <scheme val="none"/>
      </font>
    </dxf>
    <dxf>
      <font>
        <b val="0"/>
        <i val="0"/>
        <strike val="0"/>
        <condense val="0"/>
        <extend val="0"/>
        <outline val="0"/>
        <shadow val="0"/>
        <u val="none"/>
        <vertAlign val="baseline"/>
        <sz val="12"/>
        <color theme="1"/>
        <name val="AtkinsonHyperlegible-Regular"/>
        <scheme val="none"/>
      </font>
    </dxf>
    <dxf>
      <font>
        <b val="0"/>
        <i val="0"/>
        <strike val="0"/>
        <condense val="0"/>
        <extend val="0"/>
        <outline val="0"/>
        <shadow val="0"/>
        <u val="none"/>
        <vertAlign val="baseline"/>
        <sz val="12"/>
        <color theme="1"/>
        <name val="AtkinsonHyperlegible-Regular"/>
        <scheme val="none"/>
      </font>
    </dxf>
    <dxf>
      <font>
        <b/>
        <i val="0"/>
        <strike val="0"/>
        <condense val="0"/>
        <extend val="0"/>
        <outline val="0"/>
        <shadow val="0"/>
        <u val="none"/>
        <vertAlign val="baseline"/>
        <sz val="14"/>
        <color theme="1"/>
        <name val="AtkinsonHyperlegible-Regular"/>
        <scheme val="none"/>
      </font>
    </dxf>
    <dxf>
      <font>
        <color theme="0"/>
      </font>
      <fill>
        <patternFill>
          <bgColor theme="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strike val="0"/>
        <outline val="0"/>
        <shadow val="0"/>
        <u val="none"/>
        <vertAlign val="baseline"/>
        <sz val="12"/>
        <color auto="1"/>
        <name val="Calibri"/>
        <family val="2"/>
        <scheme val="none"/>
      </font>
      <numFmt numFmtId="30" formatCode="@"/>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Calibri"/>
        <family val="2"/>
        <scheme val="none"/>
      </font>
      <numFmt numFmtId="0" formatCode="Genera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Calibri"/>
        <family val="2"/>
        <scheme val="none"/>
      </font>
      <numFmt numFmtId="30" formatCode="@"/>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Calibri"/>
        <family val="2"/>
        <scheme val="none"/>
      </font>
      <numFmt numFmtId="1" formatCode="0"/>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Calibri"/>
        <family val="2"/>
        <scheme val="none"/>
      </font>
      <numFmt numFmtId="165" formatCode="dd/mm/yy;@"/>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scheme val="none"/>
      </font>
      <numFmt numFmtId="30" formatCode="@"/>
      <border diagonalUp="0" diagonalDown="0" outline="0">
        <left style="thin">
          <color indexed="64"/>
        </left>
        <right style="thin">
          <color indexed="64"/>
        </right>
        <top style="thin">
          <color indexed="64"/>
        </top>
        <bottom style="thin">
          <color indexed="64"/>
        </bottom>
      </border>
      <protection locked="0" hidden="0"/>
    </dxf>
    <dxf>
      <border outline="0">
        <left style="medium">
          <color indexed="8"/>
        </left>
        <right style="medium">
          <color indexed="8"/>
        </right>
        <top style="medium">
          <color indexed="8"/>
        </top>
        <bottom style="medium">
          <color indexed="8"/>
        </bottom>
      </border>
    </dxf>
    <dxf>
      <font>
        <strike val="0"/>
        <outline val="0"/>
        <shadow val="0"/>
        <u val="none"/>
        <vertAlign val="baseline"/>
        <sz val="12"/>
        <name val="Calibri"/>
        <family val="2"/>
        <scheme val="none"/>
      </font>
      <numFmt numFmtId="30" formatCode="@"/>
    </dxf>
    <dxf>
      <border outline="0">
        <bottom style="medium">
          <color indexed="8"/>
        </bottom>
      </border>
    </dxf>
    <dxf>
      <font>
        <b val="0"/>
        <i val="0"/>
        <strike val="0"/>
        <condense val="0"/>
        <extend val="0"/>
        <outline val="0"/>
        <shadow val="0"/>
        <u val="none"/>
        <vertAlign val="baseline"/>
        <sz val="12"/>
        <color auto="1"/>
        <name val="Calibri"/>
        <family val="2"/>
        <scheme val="none"/>
      </font>
      <numFmt numFmtId="30" formatCode="@"/>
      <fill>
        <patternFill patternType="solid">
          <fgColor indexed="31"/>
          <bgColor indexed="22"/>
        </patternFill>
      </fill>
      <alignment horizontal="center" vertical="center" textRotation="0" wrapText="0" indent="0" justifyLastLine="0" shrinkToFit="0" readingOrder="0"/>
      <border diagonalUp="0" diagonalDown="0" outline="0">
        <left style="thin">
          <color indexed="8"/>
        </left>
        <right style="thin">
          <color indexed="8"/>
        </right>
        <top/>
        <bottom/>
      </border>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fill>
        <patternFill patternType="solid">
          <fgColor rgb="FF000000"/>
          <bgColor rgb="FFAEAAAA"/>
        </patternFill>
      </fill>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fill>
        <patternFill patternType="solid">
          <fgColor rgb="FF000000"/>
          <bgColor rgb="FFAEAAAA"/>
        </patternFill>
      </fill>
    </dxf>
    <dxf>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solid">
          <fgColor indexed="64"/>
          <bgColor theme="2" tint="-0.249977111117893"/>
        </patternFill>
      </fill>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30" formatCode="@"/>
    </dxf>
    <dxf>
      <font>
        <b val="0"/>
        <i val="0"/>
        <strike val="0"/>
        <condense val="0"/>
        <extend val="0"/>
        <outline val="0"/>
        <shadow val="0"/>
        <u val="none"/>
        <vertAlign val="baseline"/>
        <sz val="12"/>
        <color rgb="FF000000"/>
        <name val="Calibri"/>
        <family val="2"/>
        <scheme val="minor"/>
      </font>
      <numFmt numFmtId="0" formatCode="General"/>
    </dxf>
    <dxf>
      <font>
        <b val="0"/>
        <i val="0"/>
        <strike val="0"/>
        <condense val="0"/>
        <extend val="0"/>
        <outline val="0"/>
        <shadow val="0"/>
        <u val="none"/>
        <vertAlign val="baseline"/>
        <sz val="12"/>
        <color rgb="FF000000"/>
        <name val="Calibri"/>
        <family val="2"/>
        <scheme val="minor"/>
      </font>
      <numFmt numFmtId="0" formatCode="General"/>
    </dxf>
    <dxf>
      <font>
        <b val="0"/>
        <i val="0"/>
        <strike val="0"/>
        <condense val="0"/>
        <extend val="0"/>
        <outline val="0"/>
        <shadow val="0"/>
        <u val="none"/>
        <vertAlign val="baseline"/>
        <sz val="12"/>
        <color rgb="FF000000"/>
        <name val="Calibri"/>
        <family val="2"/>
        <scheme val="minor"/>
      </font>
      <numFmt numFmtId="0" formatCode="General"/>
    </dxf>
    <dxf>
      <font>
        <color rgb="FF000000"/>
      </font>
      <numFmt numFmtId="0" formatCode="General"/>
      <fill>
        <patternFill patternType="none">
          <fgColor indexed="64"/>
          <bgColor indexed="65"/>
        </patternFill>
      </fill>
      <alignment horizontal="general" vertical="center" textRotation="0" wrapText="1" indent="0" justifyLastLine="0" shrinkToFit="0" readingOrder="0"/>
    </dxf>
    <dxf>
      <numFmt numFmtId="0" formatCode="General"/>
    </dxf>
    <dxf>
      <fill>
        <patternFill patternType="solid">
          <fgColor indexed="64"/>
          <bgColor theme="2" tint="-0.249977111117893"/>
        </patternFill>
      </fill>
    </dxf>
  </dxfs>
  <tableStyles count="1" defaultTableStyle="TableStyleMedium2" defaultPivotStyle="PivotStyleLight16">
    <tableStyle name="Tabellenformat 1" pivot="0" count="0" xr9:uid="{5ACE9468-A136-284B-B34D-F24366BE111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12700</xdr:colOff>
          <xdr:row>4</xdr:row>
          <xdr:rowOff>12700</xdr:rowOff>
        </xdr:from>
        <xdr:to>
          <xdr:col>6</xdr:col>
          <xdr:colOff>1104900</xdr:colOff>
          <xdr:row>5</xdr:row>
          <xdr:rowOff>190500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DE" sz="1200" b="0" i="0" u="none" strike="noStrike" baseline="0">
                  <a:solidFill>
                    <a:srgbClr val="000000"/>
                  </a:solidFill>
                  <a:latin typeface="Calibri" pitchFamily="2" charset="0"/>
                  <a:cs typeface="Calibri" pitchFamily="2" charset="0"/>
                </a:rPr>
                <a:t>Ausschreibung formatieren</a:t>
              </a: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F883D2-A391-9B40-9926-A649A6380925}" name="Tabelle47" displayName="Tabelle47" ref="A2:X8" totalsRowShown="0" headerRowDxfId="74">
  <autoFilter ref="A2:X8" xr:uid="{FFF883D2-A391-9B40-9926-A649A6380925}"/>
  <sortState xmlns:xlrd2="http://schemas.microsoft.com/office/spreadsheetml/2017/richdata2" ref="A3:Z12">
    <sortCondition ref="A4:A14"/>
  </sortState>
  <tableColumns count="24">
    <tableColumn id="1" xr3:uid="{5CF5D292-0095-DC49-A2A2-0BD83CFAAA14}" name="alter" dataDxfId="73"/>
    <tableColumn id="10" xr3:uid="{B9E9B1A7-84D4-9446-B522-9AA887DEB6E1}" name="je1" dataDxfId="72"/>
    <tableColumn id="25" xr3:uid="{5F8EA444-77F7-8C4B-BF9D-8A534AADC6A9}" name="je2" dataDxfId="71"/>
    <tableColumn id="26" xr3:uid="{E7D847D3-C623-774C-A240-9F3CB6CC8369}" name="je3" dataDxfId="70"/>
    <tableColumn id="27" xr3:uid="{1B70973A-2293-EA4F-93DD-CDDBF6A4AAD4}" name="je4" dataDxfId="69"/>
    <tableColumn id="6" xr3:uid="{5ECD2C27-1187-5E47-B304-B29D7A2A9392}" name="gme1" dataDxfId="68"/>
    <tableColumn id="7" xr3:uid="{9866C396-9B1D-E145-9E49-DCEA818044C1}" name="gme2" dataDxfId="67"/>
    <tableColumn id="8" xr3:uid="{070E6294-3EBE-E94A-9CDF-0FE4CBA5121E}" name="gme3" dataDxfId="66"/>
    <tableColumn id="9" xr3:uid="{B6A64A60-BF21-584E-9EBA-F7A99346B556}" name="gme4" dataDxfId="65"/>
    <tableColumn id="11" xr3:uid="{AD71C073-D575-2E49-9BE9-125584B82C8A}" name="gme5" dataDxfId="64"/>
    <tableColumn id="12" xr3:uid="{2D947F8A-CC6B-5E4B-83CA-9A0EB547F04F}" name="gme6" dataDxfId="63"/>
    <tableColumn id="13" xr3:uid="{602C698F-8730-074E-96BD-24EA67F8575B}" name="gme7" dataDxfId="62"/>
    <tableColumn id="14" xr3:uid="{2CB6A609-C9FB-464C-85CB-BE8001CF42EC}" name="gme8" dataDxfId="61"/>
    <tableColumn id="15" xr3:uid="{489BEFDE-A174-0D44-BCF4-FDDE64557B7A}" name="gme9" dataDxfId="60"/>
    <tableColumn id="16" xr3:uid="{13F0BBD4-9154-5B49-9B0F-F639B9D45D74}" name="gme10" dataDxfId="59"/>
    <tableColumn id="3" xr3:uid="{7E968D7E-0711-584B-B0B6-5B0442A13A87}" name="gwe1" dataDxfId="58"/>
    <tableColumn id="17" xr3:uid="{32BA9334-625A-454F-A9BA-4DBC26DACFAC}" name="gwe2" dataDxfId="57"/>
    <tableColumn id="18" xr3:uid="{E1A1EACB-7908-4040-B1F0-987479A8B7D1}" name="gwe3" dataDxfId="56"/>
    <tableColumn id="19" xr3:uid="{7EDFC10E-F1E2-8A47-9707-1E47992427FE}" name="gwe4" dataDxfId="55"/>
    <tableColumn id="20" xr3:uid="{8905A547-B360-A546-B39F-E8EAA1E634ED}" name="gwe5" dataDxfId="54"/>
    <tableColumn id="21" xr3:uid="{09764F9D-4834-4C46-B9F0-583C88475C47}" name="gwe6" dataDxfId="53"/>
    <tableColumn id="22" xr3:uid="{CDDE11C0-22B5-E748-BDA3-B75EB552B966}" name="gwe7" dataDxfId="52"/>
    <tableColumn id="23" xr3:uid="{D5886DE1-B62F-3A49-9391-4CB7630A4227}" name="gwe8" dataDxfId="51"/>
    <tableColumn id="24" xr3:uid="{57DE08E2-22E3-2441-8987-ABBBF9D33563}" name="gwe9" dataDxfId="50"/>
  </tableColumns>
  <tableStyleInfo name="Tabellenformat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8B4306-9529-D448-8A63-D88F3483F5BA}" name="Tabelle4" displayName="Tabelle4" ref="D4:L10" totalsRowShown="0" headerRowDxfId="49">
  <autoFilter ref="D4:L10" xr:uid="{118B4306-9529-D448-8A63-D88F3483F5BA}"/>
  <sortState xmlns:xlrd2="http://schemas.microsoft.com/office/spreadsheetml/2017/richdata2" ref="D5:K14">
    <sortCondition ref="D4:D14"/>
  </sortState>
  <tableColumns count="9">
    <tableColumn id="1" xr3:uid="{4E70DBD3-2DDD-0445-88D2-453FC6EE58C0}" name="alter"/>
    <tableColumn id="8" xr3:uid="{FFCD01A9-613A-7046-8DCC-882CC7A8C206}" name="männlich mannschaft" dataDxfId="48"/>
    <tableColumn id="7" xr3:uid="{FA3DC3B3-2FA3-754B-AC88-11BBFE152EB5}" name="weiblich mannschaft" dataDxfId="47"/>
    <tableColumn id="9" xr3:uid="{8E84E684-8E24-CC45-ADB8-B7510F3E060C}" name="mixed mannschaft" dataDxfId="46"/>
    <tableColumn id="4" xr3:uid="{CECFD704-4660-0D48-9439-CF5F9ED8A26F}" name="Mattengröße Land" dataDxfId="45"/>
    <tableColumn id="2" xr3:uid="{CC1D47B9-2AA0-1141-863A-8434C181BB4F}" name="Mattengröße Gruppe" dataDxfId="44"/>
    <tableColumn id="5" xr3:uid="{97F73DC4-F82E-A348-A750-70CE184DEFE4}" name="männlich einzel" dataDxfId="43"/>
    <tableColumn id="3" xr3:uid="{074F60E9-7543-B943-AB02-387D3510E61F}" name="weiblich einzel" dataDxfId="42"/>
    <tableColumn id="10" xr3:uid="{AF7706FE-F06F-2046-AADB-7ADE9D762986}" name="Jahrgänge" dataDxfId="41"/>
  </tableColumns>
  <tableStyleInfo name="Tabellenformat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7AD6F03-6D9D-B649-A968-2C17ECFB00D9}" name="Tabelle1" displayName="Tabelle1" ref="D12:J15" totalsRowShown="0" headerRowDxfId="40" dataDxfId="39">
  <autoFilter ref="D12:J15" xr:uid="{B7AD6F03-6D9D-B649-A968-2C17ECFB00D9}"/>
  <tableColumns count="7">
    <tableColumn id="1" xr3:uid="{8D69AFAE-7D9C-F242-9BD8-B4011DAF7D8D}" name="Kurz" dataDxfId="38"/>
    <tableColumn id="2" xr3:uid="{8C0B7594-0914-AA4C-8BD0-3C7F885DF1DB}" name="Turnierart" dataDxfId="37"/>
    <tableColumn id="3" xr3:uid="{B4756D92-371D-9A4A-8D42-AD187FCD1C2D}" name="Startgeld" dataDxfId="36"/>
    <tableColumn id="7" xr3:uid="{E42B9345-14CA-374D-B39A-9176F3311A3F}" name="Ebene" dataDxfId="35"/>
    <tableColumn id="6" xr3:uid="{87669F7D-560D-EB4A-8614-DE1507AD8A1D}" name="Modus" dataDxfId="34"/>
    <tableColumn id="5" xr3:uid="{4407A8E8-9B40-5342-A561-F6BB04078C70}" name="Qualifikation Alter" dataDxfId="33"/>
    <tableColumn id="4" xr3:uid="{4C25BD4E-6778-FD43-8A7B-B51C9FA492D0}" name="Quali" dataDxfId="32"/>
  </tableColumns>
  <tableStyleInfo name="Tabellenformat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E6C4D6-08AC-8741-9CC5-D0E57BE1702F}" name="Tabelle2" displayName="Tabelle2" ref="D19:F21" totalsRowShown="0" headerRowDxfId="31">
  <autoFilter ref="D19:F21" xr:uid="{D0E6C4D6-08AC-8741-9CC5-D0E57BE1702F}"/>
  <tableColumns count="3">
    <tableColumn id="1" xr3:uid="{A4EBAAC0-282D-0D49-9D9E-45F4EEBB02B4}" name="Meldeart" dataDxfId="30"/>
    <tableColumn id="2" xr3:uid="{5062C314-C8FE-AE45-B53D-6D269CF966A9}" name="Text"/>
    <tableColumn id="3" xr3:uid="{55C932B8-32AA-B242-A53A-8687655ADA6E}" name="Spalte1" dataDxfId="29"/>
  </tableColumns>
  <tableStyleInfo name="Tabellenformat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940C9C-6E30-1746-8D7B-E8CC3921C482}" name="Tabelle3" displayName="Tabelle3" ref="A12:F52" totalsRowShown="0" headerRowDxfId="28" dataDxfId="26" headerRowBorderDxfId="27" tableBorderDxfId="25">
  <autoFilter ref="A12:F52" xr:uid="{E6940C9C-6E30-1746-8D7B-E8CC3921C482}"/>
  <tableColumns count="6">
    <tableColumn id="4" xr3:uid="{54CCAB2C-79BB-3B45-9A39-05B7EECF406D}" name="Vorname" dataDxfId="24"/>
    <tableColumn id="5" xr3:uid="{01F1913F-1CED-3B42-9238-E2B3812C4BDF}" name="Nachname" dataDxfId="23"/>
    <tableColumn id="6" xr3:uid="{76573710-6F4C-914E-A5B9-1824E64B74C2}" name="Geburtsjahr" dataDxfId="22"/>
    <tableColumn id="8" xr3:uid="{4E2F6F48-A277-094D-8FDE-CE0D15262E03}" name="Gewichtsklasse" dataDxfId="21"/>
    <tableColumn id="2" xr3:uid="{7A6708A8-1E5E-9D4C-A45C-0991C7D36823}" name="Geschlecht" dataDxfId="20">
      <calculatedColumnFormula>IF(Tabelle3[[#This Row],[Gewichtsklasse]]="","",IF(AND(COUNTIF(_xlfn.ANCHORARRAY(I19),Tabelle3[[#This Row],[Gewichtsklasse]])&gt;=1,COUNTIF(I30:I37,Tabelle3[[#This Row],[Gewichtsklasse]])),"unbekannt",IF(COUNTIF(_xlfn.ANCHORARRAY(I19),Tabelle3[[#This Row],[Gewichtsklasse]])&gt;=1,"männlich","weiblich")))</calculatedColumnFormula>
    </tableColumn>
    <tableColumn id="3" xr3:uid="{C93472F7-35C7-D748-9405-C55585DD6A2E}" name="Notiz" dataDxfId="19"/>
  </tableColumns>
  <tableStyleInfo name="Tabellenformat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0E7254D-CA5A-9846-8ABB-8D5D633A375D}" name="Tabelle5" displayName="Tabelle5" ref="H2:H6" totalsRowShown="0" headerRowDxfId="14" dataDxfId="13">
  <autoFilter ref="H2:H6" xr:uid="{30E7254D-CA5A-9846-8ABB-8D5D633A375D}"/>
  <tableColumns count="1">
    <tableColumn id="1" xr3:uid="{37A0501B-0406-ED47-ABC3-2EE2E8F2212D}" name="Mögliche Zustände" dataDxfId="12"/>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FA57515-B3BE-1D44-AEC8-27CAFBFD2409}" name="Tabelle7" displayName="Tabelle7" ref="A2:F71" totalsRowShown="0" headerRowDxfId="11" dataDxfId="10">
  <autoFilter ref="A2:F71" xr:uid="{7FA57515-B3BE-1D44-AEC8-27CAFBFD2409}"/>
  <tableColumns count="6">
    <tableColumn id="1" xr3:uid="{49CF0FE1-8C43-A541-AF7B-3B295F22EBE1}" name="Nr." dataDxfId="9"/>
    <tableColumn id="2" xr3:uid="{3F9AE417-469C-7343-A107-CF6798D0AF8B}" name="Parent" dataDxfId="8"/>
    <tableColumn id="3" xr3:uid="{DCC7AD86-9C7F-EC4C-8C29-A6B575FF88C2}" name="Aufgabe" dataDxfId="7"/>
    <tableColumn id="4" xr3:uid="{2E3AA27C-3C07-4541-A405-6EED4A034503}" name="Deadline-Termin Zeit" dataDxfId="6"/>
    <tableColumn id="5" xr3:uid="{204BD1BD-5051-F147-8036-9C77B903B035}" name="Deadline" dataDxfId="5">
      <calculatedColumnFormula>'Daten Ausschreibung'!$B$9-D3*30</calculatedColumnFormula>
    </tableColumn>
    <tableColumn id="6" xr3:uid="{75BA8DA4-78ED-6840-90A0-000B17DF5AFD}" name="Zustand" dataDxfId="4">
      <calculatedColumnFormula>IF(NOW()&gt;Tabelle7[[#This Row],[Deadline]],"Eskalation","offen")</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8D618F8-C897-864D-B8A3-6ABFEE1F33DE}" name="Tabelle8" displayName="Tabelle8" ref="H8:I11" totalsRowShown="0" headerRowDxfId="3" dataDxfId="2">
  <autoFilter ref="H8:I11" xr:uid="{78D618F8-C897-864D-B8A3-6ABFEE1F33DE}"/>
  <tableColumns count="2">
    <tableColumn id="1" xr3:uid="{417181EF-18B5-9E4B-B700-691F1D593773}" name="Bedarfe Tischbesetzung und Listenführer" dataDxfId="1"/>
    <tableColumn id="2" xr3:uid="{DF163AE1-317A-D948-9B1E-E467F1EB0D0E}" name="Spalte1" dataDxfId="0"/>
  </tableColumns>
  <tableStyleInfo name="TableStyleLight8"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hyperlink" Target="https://www.judo-verband-berlin.eu/wp-content/uploads/2022/04/Ausschreibungshinweise-2022.pdf" TargetMode="Externa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judo-verband-berlin.eu/wp-content/uploads/2022/04/Ausschreibungshinweise-2022.pdf" TargetMode="External"/><Relationship Id="rId1" Type="http://schemas.openxmlformats.org/officeDocument/2006/relationships/hyperlink" Target="mailto:meisterschaften@jvb.berlin?subject=Meldungen%20Berliner%20Einzelmeisterschaften%20u13"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5F9F1-71FA-3B46-8A9E-ADB342E4E22C}">
  <sheetPr codeName="Tabelle6"/>
  <dimension ref="A1:Z27"/>
  <sheetViews>
    <sheetView zoomScale="113" workbookViewId="0">
      <selection activeCell="R15" sqref="R15"/>
    </sheetView>
  </sheetViews>
  <sheetFormatPr baseColWidth="10" defaultRowHeight="16"/>
  <cols>
    <col min="1" max="1" width="9.5" customWidth="1"/>
    <col min="2" max="2" width="7.33203125" customWidth="1"/>
    <col min="3" max="3" width="9.33203125" customWidth="1"/>
    <col min="4" max="4" width="8.5" customWidth="1"/>
    <col min="5" max="5" width="6.1640625" customWidth="1"/>
    <col min="6" max="15" width="5.6640625" customWidth="1"/>
    <col min="16" max="24" width="5.5" customWidth="1"/>
  </cols>
  <sheetData>
    <row r="1" spans="1:26" ht="31" customHeight="1">
      <c r="A1" s="108" t="s">
        <v>152</v>
      </c>
      <c r="B1" s="108"/>
      <c r="C1" s="108"/>
      <c r="D1" s="108"/>
      <c r="E1" s="108"/>
      <c r="F1" s="108"/>
      <c r="G1" s="108"/>
      <c r="H1" s="108"/>
      <c r="I1" s="108"/>
      <c r="J1" s="108"/>
      <c r="K1" s="108"/>
      <c r="L1" s="108"/>
      <c r="M1" s="108"/>
      <c r="N1" s="108"/>
      <c r="O1" s="108"/>
      <c r="P1" s="108"/>
      <c r="Q1" s="108"/>
      <c r="R1" s="108"/>
      <c r="S1" s="108"/>
      <c r="T1" s="108"/>
      <c r="U1" s="108"/>
      <c r="V1" s="108"/>
      <c r="W1" s="108"/>
      <c r="X1" s="108"/>
      <c r="Y1" s="108"/>
      <c r="Z1" s="108"/>
    </row>
    <row r="2" spans="1:26" ht="17" customHeight="1">
      <c r="A2" s="10" t="s">
        <v>124</v>
      </c>
      <c r="B2" s="10" t="s">
        <v>148</v>
      </c>
      <c r="C2" s="10" t="s">
        <v>149</v>
      </c>
      <c r="D2" s="10" t="s">
        <v>150</v>
      </c>
      <c r="E2" s="10" t="s">
        <v>151</v>
      </c>
      <c r="F2" s="10" t="s">
        <v>129</v>
      </c>
      <c r="G2" s="10" t="s">
        <v>130</v>
      </c>
      <c r="H2" s="10" t="s">
        <v>131</v>
      </c>
      <c r="I2" s="10" t="s">
        <v>132</v>
      </c>
      <c r="J2" s="10" t="s">
        <v>133</v>
      </c>
      <c r="K2" s="10" t="s">
        <v>134</v>
      </c>
      <c r="L2" s="10" t="s">
        <v>135</v>
      </c>
      <c r="M2" s="10" t="s">
        <v>136</v>
      </c>
      <c r="N2" s="10" t="s">
        <v>137</v>
      </c>
      <c r="O2" s="10" t="s">
        <v>138</v>
      </c>
      <c r="P2" s="10" t="s">
        <v>139</v>
      </c>
      <c r="Q2" s="10" t="s">
        <v>140</v>
      </c>
      <c r="R2" s="10" t="s">
        <v>141</v>
      </c>
      <c r="S2" s="10" t="s">
        <v>142</v>
      </c>
      <c r="T2" s="10" t="s">
        <v>143</v>
      </c>
      <c r="U2" s="10" t="s">
        <v>144</v>
      </c>
      <c r="V2" s="10" t="s">
        <v>145</v>
      </c>
      <c r="W2" s="10" t="s">
        <v>146</v>
      </c>
      <c r="X2" s="10" t="s">
        <v>147</v>
      </c>
    </row>
    <row r="3" spans="1:26" ht="17" customHeight="1">
      <c r="A3">
        <v>11</v>
      </c>
      <c r="B3" s="40">
        <f>'Daten Ausschreibung'!B24-Tabelle47[[#This Row],[alter]]+1</f>
        <v>2013</v>
      </c>
      <c r="C3" s="16">
        <f>'Daten Ausschreibung'!B24-Tabelle47[[#This Row],[alter]]+2</f>
        <v>2014</v>
      </c>
      <c r="D3" s="16">
        <f>'Daten Ausschreibung'!B24-Tabelle47[[#This Row],[alter]]+3</f>
        <v>2015</v>
      </c>
      <c r="E3" s="16"/>
      <c r="F3" s="16"/>
      <c r="G3" s="16" t="s">
        <v>164</v>
      </c>
      <c r="H3" s="16" t="s">
        <v>168</v>
      </c>
      <c r="I3" s="16" t="s">
        <v>169</v>
      </c>
      <c r="J3" s="16" t="s">
        <v>165</v>
      </c>
      <c r="K3" s="16" t="s">
        <v>163</v>
      </c>
      <c r="L3" s="16" t="s">
        <v>166</v>
      </c>
      <c r="M3" s="16" t="s">
        <v>170</v>
      </c>
      <c r="N3" s="16" t="s">
        <v>171</v>
      </c>
      <c r="O3" s="16" t="s">
        <v>172</v>
      </c>
      <c r="P3" s="36"/>
      <c r="Q3" s="37"/>
      <c r="R3" s="16" t="s">
        <v>189</v>
      </c>
      <c r="S3" s="16" t="s">
        <v>162</v>
      </c>
      <c r="T3" s="16" t="s">
        <v>176</v>
      </c>
      <c r="U3" s="16" t="s">
        <v>177</v>
      </c>
      <c r="V3" s="16" t="s">
        <v>178</v>
      </c>
      <c r="W3" s="16" t="s">
        <v>170</v>
      </c>
      <c r="X3" s="16" t="s">
        <v>190</v>
      </c>
      <c r="Z3" s="16"/>
    </row>
    <row r="4" spans="1:26" ht="17" customHeight="1">
      <c r="A4">
        <v>13</v>
      </c>
      <c r="B4" s="40">
        <f>'Daten Ausschreibung'!B24-Tabelle47[[#This Row],[alter]]+1</f>
        <v>2011</v>
      </c>
      <c r="C4" s="16">
        <f>'Daten Ausschreibung'!B24-Tabelle47[[#This Row],[alter]]+2</f>
        <v>2012</v>
      </c>
      <c r="D4" s="16">
        <f>'Daten Ausschreibung'!B24-Tabelle47[[#This Row],[alter]]+3</f>
        <v>2013</v>
      </c>
      <c r="E4" s="16"/>
      <c r="F4" s="16" t="s">
        <v>162</v>
      </c>
      <c r="G4" s="16" t="s">
        <v>165</v>
      </c>
      <c r="H4" s="16" t="s">
        <v>163</v>
      </c>
      <c r="I4" s="16" t="s">
        <v>166</v>
      </c>
      <c r="J4" s="16" t="s">
        <v>170</v>
      </c>
      <c r="K4" s="16" t="s">
        <v>171</v>
      </c>
      <c r="L4" s="16" t="s">
        <v>167</v>
      </c>
      <c r="M4" s="16" t="s">
        <v>173</v>
      </c>
      <c r="N4" s="16" t="s">
        <v>174</v>
      </c>
      <c r="O4" s="16" t="s">
        <v>175</v>
      </c>
      <c r="P4" s="16" t="s">
        <v>176</v>
      </c>
      <c r="Q4" s="16" t="s">
        <v>177</v>
      </c>
      <c r="R4" s="16" t="s">
        <v>178</v>
      </c>
      <c r="S4" s="16" t="s">
        <v>170</v>
      </c>
      <c r="T4" s="16" t="s">
        <v>179</v>
      </c>
      <c r="U4" s="16" t="s">
        <v>180</v>
      </c>
      <c r="V4" s="16" t="s">
        <v>181</v>
      </c>
      <c r="W4" s="16" t="s">
        <v>182</v>
      </c>
      <c r="X4" s="16" t="s">
        <v>183</v>
      </c>
      <c r="Z4" s="16"/>
    </row>
    <row r="5" spans="1:26" ht="17" customHeight="1">
      <c r="A5">
        <v>15</v>
      </c>
      <c r="B5" s="40">
        <f>'Daten Ausschreibung'!B24-Tabelle47[[#This Row],[alter]]+1</f>
        <v>2009</v>
      </c>
      <c r="C5" s="16">
        <f>'Daten Ausschreibung'!B24-Tabelle47[[#This Row],[alter]]+2</f>
        <v>2010</v>
      </c>
      <c r="D5" s="16">
        <f>'Daten Ausschreibung'!B24-Tabelle47[[#This Row],[alter]]+3</f>
        <v>2011</v>
      </c>
      <c r="E5" s="16"/>
      <c r="F5" s="16" t="s">
        <v>163</v>
      </c>
      <c r="G5" s="16" t="s">
        <v>166</v>
      </c>
      <c r="H5" s="16" t="s">
        <v>170</v>
      </c>
      <c r="I5" s="16" t="s">
        <v>171</v>
      </c>
      <c r="J5" s="16" t="s">
        <v>167</v>
      </c>
      <c r="K5" s="16" t="s">
        <v>173</v>
      </c>
      <c r="L5" s="16" t="s">
        <v>174</v>
      </c>
      <c r="M5" s="16" t="s">
        <v>184</v>
      </c>
      <c r="N5" s="16" t="s">
        <v>185</v>
      </c>
      <c r="O5" s="16" t="s">
        <v>186</v>
      </c>
      <c r="P5" s="16" t="s">
        <v>177</v>
      </c>
      <c r="Q5" s="16" t="s">
        <v>178</v>
      </c>
      <c r="R5" s="16" t="s">
        <v>170</v>
      </c>
      <c r="S5" s="16" t="s">
        <v>179</v>
      </c>
      <c r="T5" s="16" t="s">
        <v>180</v>
      </c>
      <c r="U5" s="16" t="s">
        <v>181</v>
      </c>
      <c r="V5" s="16" t="s">
        <v>182</v>
      </c>
      <c r="W5" s="16" t="s">
        <v>187</v>
      </c>
      <c r="X5" s="16" t="s">
        <v>188</v>
      </c>
      <c r="Z5" s="16"/>
    </row>
    <row r="6" spans="1:26" ht="17" customHeight="1">
      <c r="A6">
        <v>18</v>
      </c>
      <c r="B6" s="40">
        <f>'Daten Ausschreibung'!B24-Tabelle47[[#This Row],[alter]]+1</f>
        <v>2006</v>
      </c>
      <c r="C6" s="16">
        <f>'Daten Ausschreibung'!B24-Tabelle47[[#This Row],[alter]]+2</f>
        <v>2007</v>
      </c>
      <c r="D6" s="16">
        <f>'Daten Ausschreibung'!B24-Tabelle47[[#This Row],[alter]]+3</f>
        <v>2008</v>
      </c>
      <c r="E6" s="16"/>
      <c r="F6" s="16"/>
      <c r="G6" s="16" t="s">
        <v>167</v>
      </c>
      <c r="H6" s="16" t="s">
        <v>173</v>
      </c>
      <c r="I6" s="16" t="s">
        <v>174</v>
      </c>
      <c r="J6" s="16" t="s">
        <v>184</v>
      </c>
      <c r="K6" s="16" t="s">
        <v>185</v>
      </c>
      <c r="L6" s="16" t="s">
        <v>191</v>
      </c>
      <c r="M6" s="16" t="s">
        <v>192</v>
      </c>
      <c r="N6" s="16" t="s">
        <v>193</v>
      </c>
      <c r="O6" s="16" t="s">
        <v>194</v>
      </c>
      <c r="P6" s="16"/>
      <c r="Q6" s="16" t="s">
        <v>179</v>
      </c>
      <c r="R6" s="16" t="s">
        <v>180</v>
      </c>
      <c r="S6" s="16" t="s">
        <v>181</v>
      </c>
      <c r="T6" s="16" t="s">
        <v>182</v>
      </c>
      <c r="U6" s="16" t="s">
        <v>187</v>
      </c>
      <c r="V6" s="16" t="s">
        <v>195</v>
      </c>
      <c r="W6" s="16" t="s">
        <v>196</v>
      </c>
      <c r="X6" s="16" t="s">
        <v>197</v>
      </c>
      <c r="Z6" s="16"/>
    </row>
    <row r="7" spans="1:26" ht="17" customHeight="1">
      <c r="A7">
        <v>21</v>
      </c>
      <c r="B7" s="40">
        <f>'Daten Ausschreibung'!B24-Tabelle47[[#This Row],[alter]]+1</f>
        <v>2003</v>
      </c>
      <c r="C7" s="16">
        <f>'Daten Ausschreibung'!B24-Tabelle47[[#This Row],[alter]]+2</f>
        <v>2004</v>
      </c>
      <c r="D7" s="16">
        <f>'Daten Ausschreibung'!B24-Tabelle47[[#This Row],[alter]]+3</f>
        <v>2005</v>
      </c>
      <c r="E7" s="16">
        <f>'Daten Ausschreibung'!B24-Tabelle47[[#This Row],[alter]]+4</f>
        <v>2006</v>
      </c>
      <c r="F7" s="16"/>
      <c r="H7" s="16"/>
      <c r="I7" s="16" t="s">
        <v>184</v>
      </c>
      <c r="J7" s="16" t="s">
        <v>185</v>
      </c>
      <c r="K7" s="16" t="s">
        <v>191</v>
      </c>
      <c r="L7" s="16" t="s">
        <v>192</v>
      </c>
      <c r="M7" s="16" t="s">
        <v>193</v>
      </c>
      <c r="N7" s="16" t="s">
        <v>198</v>
      </c>
      <c r="O7" s="16" t="s">
        <v>199</v>
      </c>
      <c r="P7" s="16"/>
      <c r="Q7" s="16"/>
      <c r="R7" s="16"/>
      <c r="S7" s="16" t="s">
        <v>181</v>
      </c>
      <c r="T7" s="16" t="s">
        <v>182</v>
      </c>
      <c r="U7" s="16" t="s">
        <v>187</v>
      </c>
      <c r="V7" s="16" t="s">
        <v>195</v>
      </c>
      <c r="W7" s="16" t="s">
        <v>196</v>
      </c>
      <c r="X7" s="16" t="s">
        <v>197</v>
      </c>
      <c r="Z7" s="16"/>
    </row>
    <row r="8" spans="1:26" ht="17" customHeight="1">
      <c r="A8" s="2" t="s">
        <v>123</v>
      </c>
      <c r="B8" s="40"/>
      <c r="C8" s="16"/>
      <c r="D8" s="16"/>
      <c r="E8" s="16"/>
      <c r="F8" s="16"/>
      <c r="H8" s="16"/>
      <c r="I8" s="16" t="s">
        <v>184</v>
      </c>
      <c r="J8" s="16" t="s">
        <v>185</v>
      </c>
      <c r="K8" s="16" t="s">
        <v>191</v>
      </c>
      <c r="L8" s="16" t="s">
        <v>192</v>
      </c>
      <c r="M8" s="16" t="s">
        <v>193</v>
      </c>
      <c r="N8" s="16" t="s">
        <v>198</v>
      </c>
      <c r="O8" s="16" t="s">
        <v>199</v>
      </c>
      <c r="P8" s="16"/>
      <c r="Q8" s="16"/>
      <c r="R8" s="16"/>
      <c r="S8" s="16" t="s">
        <v>181</v>
      </c>
      <c r="T8" s="16" t="s">
        <v>182</v>
      </c>
      <c r="U8" s="16" t="s">
        <v>187</v>
      </c>
      <c r="V8" s="16" t="s">
        <v>195</v>
      </c>
      <c r="W8" s="16" t="s">
        <v>196</v>
      </c>
      <c r="X8" s="16" t="s">
        <v>197</v>
      </c>
      <c r="Z8" s="16"/>
    </row>
    <row r="10" spans="1:26">
      <c r="A10" s="34"/>
    </row>
    <row r="13" spans="1:26">
      <c r="A13" s="34"/>
    </row>
    <row r="16" spans="1:26">
      <c r="A16" s="34"/>
      <c r="B16" s="34"/>
      <c r="O16" s="35"/>
      <c r="P16" s="36"/>
      <c r="Q16" s="37"/>
      <c r="R16" s="37"/>
      <c r="S16" s="37"/>
      <c r="T16" s="37"/>
      <c r="U16" s="38"/>
      <c r="V16" s="38"/>
      <c r="W16" s="38"/>
      <c r="X16" s="39"/>
    </row>
    <row r="17" spans="1:24">
      <c r="A17" s="34"/>
      <c r="B17" s="34"/>
      <c r="I17" s="34"/>
      <c r="O17" s="35"/>
      <c r="P17" s="36"/>
      <c r="Q17" s="37"/>
      <c r="R17" s="37"/>
      <c r="S17" s="37"/>
      <c r="T17" s="37"/>
      <c r="U17" s="37"/>
      <c r="V17" s="37"/>
      <c r="W17" s="37"/>
      <c r="X17" s="39"/>
    </row>
    <row r="18" spans="1:24">
      <c r="A18" s="34"/>
      <c r="B18" s="34"/>
      <c r="I18" s="34"/>
      <c r="O18" s="35"/>
      <c r="P18" s="36"/>
      <c r="Q18" s="37"/>
      <c r="R18" s="37"/>
      <c r="S18" s="37"/>
      <c r="T18" s="37"/>
      <c r="U18" s="37"/>
      <c r="V18" s="37"/>
      <c r="W18" s="37"/>
      <c r="X18" s="39"/>
    </row>
    <row r="19" spans="1:24">
      <c r="A19" s="34"/>
      <c r="B19" s="34"/>
    </row>
    <row r="20" spans="1:24">
      <c r="A20" s="34"/>
      <c r="B20" s="34"/>
      <c r="C20" s="34"/>
      <c r="D20" s="34"/>
      <c r="E20" s="34"/>
      <c r="F20" s="34"/>
      <c r="G20" s="34"/>
      <c r="H20" s="34"/>
      <c r="I20" s="34"/>
      <c r="J20" s="34"/>
      <c r="K20" s="34"/>
      <c r="L20" s="34"/>
      <c r="M20" s="34"/>
      <c r="N20" s="34"/>
      <c r="O20" s="34"/>
      <c r="P20" s="34"/>
      <c r="Q20" s="34"/>
      <c r="R20" s="34"/>
      <c r="S20" s="34"/>
      <c r="T20" s="34"/>
      <c r="U20" s="34"/>
      <c r="V20" s="34"/>
      <c r="W20" s="34"/>
      <c r="X20" s="34"/>
    </row>
    <row r="21" spans="1:24">
      <c r="A21" s="34"/>
      <c r="B21" s="34"/>
      <c r="H21" s="34"/>
      <c r="I21" s="34"/>
      <c r="J21" s="34"/>
      <c r="K21" s="34"/>
      <c r="L21" s="34"/>
      <c r="M21" s="34"/>
      <c r="N21" s="34"/>
      <c r="O21" s="34"/>
      <c r="P21" s="34"/>
      <c r="Q21" s="34"/>
      <c r="R21" s="34"/>
      <c r="S21" s="34"/>
      <c r="T21" s="34"/>
      <c r="U21" s="34"/>
      <c r="V21" s="34"/>
      <c r="W21" s="34"/>
      <c r="X21" s="34"/>
    </row>
    <row r="22" spans="1:24">
      <c r="A22" s="16"/>
      <c r="H22" s="34"/>
      <c r="I22" s="34"/>
      <c r="J22" s="34"/>
      <c r="K22" s="34"/>
      <c r="L22" s="34"/>
      <c r="M22" s="34"/>
      <c r="N22" s="34"/>
      <c r="O22" s="34"/>
      <c r="P22" s="34"/>
      <c r="Q22" s="34"/>
      <c r="R22" s="34"/>
      <c r="S22" s="34"/>
      <c r="T22" s="34"/>
      <c r="U22" s="34"/>
      <c r="V22" s="34"/>
      <c r="W22" s="34"/>
      <c r="X22" s="34"/>
    </row>
    <row r="23" spans="1:24">
      <c r="A23" s="16"/>
    </row>
    <row r="24" spans="1:24">
      <c r="A24" s="16"/>
    </row>
    <row r="25" spans="1:24">
      <c r="A25" s="16"/>
    </row>
    <row r="26" spans="1:24">
      <c r="A26" s="16"/>
    </row>
    <row r="27" spans="1:24">
      <c r="A27" s="16"/>
    </row>
  </sheetData>
  <mergeCells count="1">
    <mergeCell ref="A1:Z1"/>
  </mergeCells>
  <phoneticPr fontId="3" type="noConversion"/>
  <dataValidations disablePrompts="1" count="1">
    <dataValidation type="custom" allowBlank="1" showInputMessage="1" showErrorMessage="1" sqref="J23:J35" xr:uid="{DCA41E59-1698-674F-A45E-F833651CB46B}">
      <formula1>"""-""&amp;*&amp;""kg"""</formula1>
    </dataValidation>
  </dataValidations>
  <pageMargins left="0.7" right="0.7" top="0.78740157499999996" bottom="0.78740157499999996" header="0.3" footer="0.3"/>
  <pageSetup paperSize="9" orientation="portrait" horizontalDpi="0" verticalDpi="0"/>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8AF0F-161D-564A-B26B-E97C0D380C7E}">
  <sheetPr codeName="Tabelle1"/>
  <dimension ref="A1:N44"/>
  <sheetViews>
    <sheetView zoomScale="75" workbookViewId="0">
      <selection activeCell="E20" sqref="E20"/>
    </sheetView>
  </sheetViews>
  <sheetFormatPr baseColWidth="10" defaultRowHeight="16"/>
  <cols>
    <col min="1" max="1" width="21.6640625" customWidth="1"/>
    <col min="2" max="2" width="45.6640625" customWidth="1"/>
    <col min="3" max="3" width="31.1640625" customWidth="1"/>
    <col min="4" max="4" width="10.1640625" customWidth="1"/>
    <col min="5" max="5" width="37.83203125" customWidth="1"/>
    <col min="6" max="6" width="46.1640625" customWidth="1"/>
    <col min="7" max="7" width="38.33203125" customWidth="1"/>
    <col min="8" max="9" width="18" customWidth="1"/>
    <col min="10" max="10" width="41.5" customWidth="1"/>
    <col min="11" max="12" width="38.33203125" customWidth="1"/>
    <col min="13" max="14" width="42" customWidth="1"/>
  </cols>
  <sheetData>
    <row r="1" spans="1:14">
      <c r="A1" s="109" t="s">
        <v>0</v>
      </c>
      <c r="B1" s="109"/>
      <c r="D1" s="110" t="s">
        <v>49</v>
      </c>
      <c r="E1" s="110"/>
      <c r="F1" s="110"/>
      <c r="G1" s="110"/>
      <c r="H1" s="110"/>
    </row>
    <row r="2" spans="1:14">
      <c r="A2" t="s">
        <v>1</v>
      </c>
      <c r="B2">
        <v>13</v>
      </c>
    </row>
    <row r="3" spans="1:14">
      <c r="A3" t="s">
        <v>48</v>
      </c>
      <c r="B3" t="s">
        <v>53</v>
      </c>
    </row>
    <row r="4" spans="1:14" ht="17">
      <c r="A4" t="s">
        <v>18</v>
      </c>
      <c r="B4" t="s">
        <v>285</v>
      </c>
      <c r="D4" s="10" t="s">
        <v>124</v>
      </c>
      <c r="E4" s="10" t="s">
        <v>105</v>
      </c>
      <c r="F4" s="10" t="s">
        <v>104</v>
      </c>
      <c r="G4" s="21" t="s">
        <v>106</v>
      </c>
      <c r="H4" s="10" t="s">
        <v>101</v>
      </c>
      <c r="I4" s="10" t="s">
        <v>100</v>
      </c>
      <c r="J4" s="10" t="s">
        <v>103</v>
      </c>
      <c r="K4" s="10" t="s">
        <v>102</v>
      </c>
      <c r="L4" s="10" t="s">
        <v>122</v>
      </c>
      <c r="M4" s="5"/>
    </row>
    <row r="5" spans="1:14" ht="16" customHeight="1">
      <c r="A5" t="s">
        <v>2</v>
      </c>
      <c r="B5" t="s">
        <v>312</v>
      </c>
      <c r="D5">
        <v>11</v>
      </c>
      <c r="E5" s="4" t="s">
        <v>299</v>
      </c>
      <c r="F5" s="4" t="s">
        <v>302</v>
      </c>
      <c r="G5" s="20" t="s">
        <v>65</v>
      </c>
      <c r="H5" t="s">
        <v>291</v>
      </c>
      <c r="I5" s="16"/>
      <c r="J5" s="23" t="s">
        <v>125</v>
      </c>
      <c r="K5" s="4" t="s">
        <v>81</v>
      </c>
      <c r="L5" s="5" t="str">
        <f>B24-Tabelle4[[#This Row],[alter]]+1&amp;", "&amp;B24-Tabelle4[[#This Row],[alter]]+2&amp;" und "&amp;B24-Tabelle4[[#This Row],[alter]]+3</f>
        <v>2013, 2014 und 2015</v>
      </c>
      <c r="M5" s="20"/>
    </row>
    <row r="6" spans="1:14" ht="17">
      <c r="A6" t="s">
        <v>24</v>
      </c>
      <c r="B6" t="s">
        <v>62</v>
      </c>
      <c r="D6">
        <v>13</v>
      </c>
      <c r="E6" s="4" t="s">
        <v>300</v>
      </c>
      <c r="F6" s="4" t="s">
        <v>301</v>
      </c>
      <c r="G6" s="20" t="s">
        <v>65</v>
      </c>
      <c r="H6" t="s">
        <v>291</v>
      </c>
      <c r="I6" s="16"/>
      <c r="J6" s="17" t="s">
        <v>7</v>
      </c>
      <c r="K6" s="4" t="s">
        <v>8</v>
      </c>
      <c r="L6" s="5" t="str">
        <f>B24-Tabelle4[[#This Row],[alter]]+1&amp;", "&amp;B24-Tabelle4[[#This Row],[alter]]+2&amp;" und "&amp;B24-Tabelle4[[#This Row],[alter]]+3</f>
        <v>2011, 2012 und 2013</v>
      </c>
      <c r="M6" s="20"/>
    </row>
    <row r="7" spans="1:14" ht="17">
      <c r="A7" t="s">
        <v>16</v>
      </c>
      <c r="B7" t="s">
        <v>306</v>
      </c>
      <c r="D7">
        <v>15</v>
      </c>
      <c r="E7" s="20" t="s">
        <v>295</v>
      </c>
      <c r="F7" s="20" t="s">
        <v>297</v>
      </c>
      <c r="G7" s="20" t="s">
        <v>65</v>
      </c>
      <c r="H7" t="s">
        <v>292</v>
      </c>
      <c r="I7" s="16" t="s">
        <v>292</v>
      </c>
      <c r="J7" s="18" t="s">
        <v>6</v>
      </c>
      <c r="K7" s="4" t="s">
        <v>5</v>
      </c>
      <c r="L7" s="5" t="str">
        <f>B24-Tabelle4[[#This Row],[alter]]+1&amp;", "&amp;B24-Tabelle4[[#This Row],[alter]]+2&amp;" und "&amp;B24-Tabelle4[[#This Row],[alter]]+3</f>
        <v>2009, 2010 und 2011</v>
      </c>
      <c r="M7" s="20"/>
    </row>
    <row r="8" spans="1:14" ht="17">
      <c r="A8" t="s">
        <v>17</v>
      </c>
      <c r="B8" t="s">
        <v>307</v>
      </c>
      <c r="D8">
        <v>18</v>
      </c>
      <c r="E8" s="20" t="s">
        <v>296</v>
      </c>
      <c r="F8" s="20" t="s">
        <v>298</v>
      </c>
      <c r="G8" s="20" t="s">
        <v>65</v>
      </c>
      <c r="H8" t="s">
        <v>292</v>
      </c>
      <c r="I8" s="16" t="s">
        <v>292</v>
      </c>
      <c r="J8" s="18" t="s">
        <v>10</v>
      </c>
      <c r="K8" s="4" t="s">
        <v>9</v>
      </c>
      <c r="L8" s="5" t="str">
        <f>B24-Tabelle4[[#This Row],[alter]]+1&amp;", "&amp;B24-Tabelle4[[#This Row],[alter]]+2&amp;" und "&amp;B24-Tabelle4[[#This Row],[alter]]+3</f>
        <v>2006, 2007 und 2008</v>
      </c>
      <c r="M8" s="20"/>
    </row>
    <row r="9" spans="1:14" ht="17">
      <c r="A9" t="s">
        <v>56</v>
      </c>
      <c r="B9" s="9">
        <f>DATE(2023,5,7)</f>
        <v>45053</v>
      </c>
      <c r="D9">
        <v>21</v>
      </c>
      <c r="E9" s="20" t="s">
        <v>65</v>
      </c>
      <c r="F9" s="20"/>
      <c r="G9" s="24" t="s">
        <v>65</v>
      </c>
      <c r="H9" t="s">
        <v>292</v>
      </c>
      <c r="I9" s="16" t="s">
        <v>293</v>
      </c>
      <c r="J9" s="17" t="s">
        <v>87</v>
      </c>
      <c r="K9" s="3" t="s">
        <v>88</v>
      </c>
      <c r="L9" s="5" t="str">
        <f>B24-Tabelle4[[#This Row],[alter]]+1&amp;", "&amp;B24-Tabelle4[[#This Row],[alter]]+2&amp;" , "&amp;B24-Tabelle4[[#This Row],[alter]]+3&amp;" und "&amp;B24-Tabelle4[[#This Row],[alter]]+4</f>
        <v>2003, 2004 , 2005 und 2006</v>
      </c>
      <c r="M9" s="24"/>
    </row>
    <row r="10" spans="1:14" ht="17">
      <c r="B10" s="9"/>
      <c r="D10" s="2" t="s">
        <v>123</v>
      </c>
      <c r="E10" s="20" t="s">
        <v>65</v>
      </c>
      <c r="F10" s="20"/>
      <c r="G10" s="24" t="s">
        <v>65</v>
      </c>
      <c r="H10" t="s">
        <v>292</v>
      </c>
      <c r="I10" s="16" t="s">
        <v>293</v>
      </c>
      <c r="J10" s="17" t="s">
        <v>87</v>
      </c>
      <c r="K10" s="3" t="s">
        <v>88</v>
      </c>
      <c r="L10" s="5" t="str">
        <f>"ab "&amp;B24-21+4</f>
        <v>ab 2006</v>
      </c>
      <c r="M10" s="3"/>
      <c r="N10" s="4"/>
    </row>
    <row r="11" spans="1:14">
      <c r="A11" t="s">
        <v>19</v>
      </c>
      <c r="B11">
        <v>4</v>
      </c>
      <c r="J11" s="5"/>
      <c r="K11" s="5"/>
      <c r="M11" s="4"/>
      <c r="N11" s="4"/>
    </row>
    <row r="12" spans="1:14" ht="17">
      <c r="A12" t="s">
        <v>59</v>
      </c>
      <c r="B12" t="s">
        <v>60</v>
      </c>
      <c r="D12" s="19" t="s">
        <v>50</v>
      </c>
      <c r="E12" s="19" t="s">
        <v>51</v>
      </c>
      <c r="F12" s="19" t="s">
        <v>21</v>
      </c>
      <c r="G12" s="27" t="s">
        <v>111</v>
      </c>
      <c r="H12" s="19" t="s">
        <v>116</v>
      </c>
      <c r="I12" s="19" t="s">
        <v>117</v>
      </c>
      <c r="J12" s="19" t="s">
        <v>92</v>
      </c>
      <c r="K12" s="5"/>
      <c r="M12" s="4"/>
      <c r="N12" s="4"/>
    </row>
    <row r="13" spans="1:14">
      <c r="A13" t="s">
        <v>23</v>
      </c>
      <c r="B13" t="s">
        <v>86</v>
      </c>
      <c r="D13" s="16" t="s">
        <v>53</v>
      </c>
      <c r="E13" s="16" t="s">
        <v>52</v>
      </c>
      <c r="F13" s="16" t="s">
        <v>35</v>
      </c>
      <c r="G13" s="16" t="s">
        <v>112</v>
      </c>
      <c r="H13" s="16" t="s">
        <v>98</v>
      </c>
      <c r="I13" s="16">
        <v>15</v>
      </c>
      <c r="J13" s="16" t="s">
        <v>93</v>
      </c>
    </row>
    <row r="14" spans="1:14">
      <c r="A14" t="s">
        <v>84</v>
      </c>
      <c r="B14" s="102" t="s">
        <v>303</v>
      </c>
      <c r="D14" s="16" t="s">
        <v>55</v>
      </c>
      <c r="E14" s="16" t="s">
        <v>54</v>
      </c>
      <c r="F14" t="s">
        <v>286</v>
      </c>
      <c r="G14" s="16" t="s">
        <v>112</v>
      </c>
      <c r="H14" s="16" t="s">
        <v>99</v>
      </c>
      <c r="I14" s="16">
        <v>15</v>
      </c>
      <c r="J14" s="16" t="s">
        <v>94</v>
      </c>
    </row>
    <row r="15" spans="1:14">
      <c r="A15" t="s">
        <v>64</v>
      </c>
      <c r="B15">
        <v>3</v>
      </c>
      <c r="D15" s="16" t="s">
        <v>294</v>
      </c>
      <c r="E15" s="16" t="s">
        <v>113</v>
      </c>
      <c r="F15" t="s">
        <v>65</v>
      </c>
      <c r="G15" s="16" t="s">
        <v>112</v>
      </c>
      <c r="H15" s="16" t="s">
        <v>99</v>
      </c>
      <c r="I15" s="16">
        <v>15</v>
      </c>
      <c r="J15" s="16" t="s">
        <v>95</v>
      </c>
    </row>
    <row r="16" spans="1:14">
      <c r="A16" t="s">
        <v>67</v>
      </c>
      <c r="B16" t="s">
        <v>85</v>
      </c>
      <c r="D16" s="16" t="s">
        <v>89</v>
      </c>
      <c r="E16" s="16" t="s">
        <v>90</v>
      </c>
      <c r="F16" s="16" t="s">
        <v>91</v>
      </c>
      <c r="G16" s="16" t="s">
        <v>114</v>
      </c>
      <c r="H16" s="16" t="s">
        <v>98</v>
      </c>
      <c r="I16" s="16">
        <v>18</v>
      </c>
      <c r="J16" s="16" t="s">
        <v>96</v>
      </c>
    </row>
    <row r="19" spans="1:6">
      <c r="D19" s="19" t="s">
        <v>59</v>
      </c>
      <c r="E19" s="19" t="s">
        <v>58</v>
      </c>
      <c r="F19" s="19" t="s">
        <v>63</v>
      </c>
    </row>
    <row r="20" spans="1:6">
      <c r="D20" s="16" t="s">
        <v>60</v>
      </c>
      <c r="E20" s="16" t="s">
        <v>316</v>
      </c>
      <c r="F20" s="16"/>
    </row>
    <row r="21" spans="1:6">
      <c r="D21" s="16" t="s">
        <v>61</v>
      </c>
      <c r="E21" s="16" t="str">
        <f>"Sportler*innen über das Judo-Portal (portal.judobund.de)
Trainer:innen per Mail an " &amp; B13</f>
        <v>Sportler*innen über das Judo-Portal (portal.judobund.de)
Trainer:innen per Mail an meisterschaften@jvb.berlin</v>
      </c>
      <c r="F21" s="16"/>
    </row>
    <row r="22" spans="1:6">
      <c r="A22" s="109" t="s">
        <v>107</v>
      </c>
      <c r="B22" s="109"/>
    </row>
    <row r="23" spans="1:6">
      <c r="A23" t="s">
        <v>11</v>
      </c>
      <c r="B23" t="str">
        <f>_xlfn.XLOOKUP(B3,Tabelle1[Kurz],Tabelle1[Turnierart],"Upsi, irgendein grund wirds gebem")&amp;" u"&amp;B2</f>
        <v>Berliner Einzelmeisterschaften u13</v>
      </c>
    </row>
    <row r="24" spans="1:6" ht="18" customHeight="1">
      <c r="A24" t="s">
        <v>13</v>
      </c>
      <c r="B24">
        <f>YEAR(B9)</f>
        <v>2023</v>
      </c>
    </row>
    <row r="25" spans="1:6" ht="18" customHeight="1">
      <c r="A25" t="s">
        <v>12</v>
      </c>
      <c r="B25" s="2" t="str">
        <f>_xlfn.XLOOKUP(B2,Tabelle4[alter],Tabelle4[Jahrgänge])</f>
        <v>2011, 2012 und 2013</v>
      </c>
    </row>
    <row r="26" spans="1:6">
      <c r="A26" t="s">
        <v>14</v>
      </c>
      <c r="B26" s="15" t="str" cm="1">
        <f t="array" ref="B26:B27">TRANSPOSE(_xlfn.XLOOKUP(B2,Tabelle4[alter],IF(B43,Tabelle4[[männlich einzel]:[weiblich einzel]],Tabelle4[[männlich mannschaft]:[weiblich mannschaft]]),"keine gewichte für dieses alter",0,1))</f>
        <v>-28, -31, -34, -37, -40, -43, -46, -50, -55, und +55 kg</v>
      </c>
    </row>
    <row r="27" spans="1:6">
      <c r="A27" t="s">
        <v>15</v>
      </c>
      <c r="B27" s="2" t="str">
        <v>-27, -30, -33, -36, -40, -44, -48, -52, -57 und +57 kg</v>
      </c>
      <c r="F27" s="16"/>
    </row>
    <row r="28" spans="1:6">
      <c r="A28" t="s">
        <v>110</v>
      </c>
      <c r="F28" s="16"/>
    </row>
    <row r="29" spans="1:6">
      <c r="A29" t="s">
        <v>20</v>
      </c>
      <c r="B29" s="2" t="str" cm="1">
        <f t="array" ref="B29">B11&amp;"  "&amp; _xlfn.XLOOKUP(B2,Tabelle4[alter],IF(B44,Tabelle4[Mattengröße Land],Tabelle4[Mattengröße Gruppe]),"keine Mattengröße zugeordnet",1,1)</f>
        <v>4  (mind. 5 x 5 Meter)</v>
      </c>
      <c r="F29" s="17"/>
    </row>
    <row r="30" spans="1:6">
      <c r="A30" t="s">
        <v>21</v>
      </c>
      <c r="B30" t="str">
        <f>_xlfn.XLOOKUP(B3,Tabelle1[Kurz],Tabelle1[Startgeld],"Startgeld keiner Turnierart zugeordnet",0,1)</f>
        <v>10,00 Euro pro gemeldeten Judoka, zahlbar vereinsweise per Überweisung auf unser unter Bankverbindung genanntes Verbandskonto.</v>
      </c>
      <c r="F30" s="18"/>
    </row>
    <row r="31" spans="1:6">
      <c r="A31" t="s">
        <v>22</v>
      </c>
      <c r="B31" s="1">
        <f>B9-3</f>
        <v>45050</v>
      </c>
      <c r="F31" s="18"/>
    </row>
    <row r="32" spans="1:6">
      <c r="A32" t="s">
        <v>118</v>
      </c>
      <c r="B32" t="str">
        <f>"Verwendungszweck: "&amp;B3&amp;" u"&amp;B2&amp;IF(B44,", Verein",", Verband")&amp;", Anzahl der Teilnehmer"</f>
        <v>Verwendungszweck: BEM u13, Verein, Anzahl der Teilnehmer</v>
      </c>
    </row>
    <row r="33" spans="1:8">
      <c r="A33" t="s">
        <v>57</v>
      </c>
      <c r="B33" t="str">
        <f>_xlfn.XLOOKUP(B12,Tabelle2[Meldeart],Tabelle2[Text],"diese meldeform gibt es noch nicht",0,1)</f>
        <v>Sportler- und Trainer*innen vereinsweise über die beigefügte Meldedatei an meisterschaften@jvb.berlin</v>
      </c>
    </row>
    <row r="34" spans="1:8">
      <c r="A34" t="s">
        <v>25</v>
      </c>
      <c r="B34" s="1" t="str">
        <f>TEXT(B9-5,"tt.MM.jjjj") &amp;IF(B44," (Kostenfreie Abmeldung bis zum "&amp;TEXT('Daten Ausschreibung'!B42,"tt.MM.jjjj")&amp;", danach nur mit Attest.)"," (Die Meldung verpflichtet ausnahmslos zur Zahlung.)")</f>
        <v>02.05.2023 (Kostenfreie Abmeldung bis zum 06.05.2023, danach nur mit Attest.)</v>
      </c>
    </row>
    <row r="35" spans="1:8">
      <c r="A35" t="s">
        <v>66</v>
      </c>
      <c r="B35" t="str">
        <f>"Können unseren Ausschreibungshinweisen entnommen werden. Zu finden sind diese unter "&amp;B14</f>
        <v>Können unseren Ausschreibungshinweisen entnommen werden. Zu finden sind diese unter https://www.judo-verband-berlin.eu/wp-content/uploads/2022/04/Ausschreibungshinweise-2022.pdf</v>
      </c>
    </row>
    <row r="36" spans="1:8">
      <c r="A36" t="s">
        <v>97</v>
      </c>
      <c r="B36" t="str" cm="1">
        <f t="array" ref="B36">IF(_xlfn.XLOOKUP('Daten Ausschreibung'!B3,'Daten Ausschreibung'!D13:D15,Tabelle1[Qualifikation Alter])&lt;='Daten Ausschreibung'!B2,_xlfn.XLOOKUP('Daten Ausschreibung'!B3,'Daten Ausschreibung'!D13:D15,'Daten Ausschreibung'!J13:J15),"")</f>
        <v/>
      </c>
    </row>
    <row r="37" spans="1:8">
      <c r="A37" t="s">
        <v>127</v>
      </c>
      <c r="B37" t="str">
        <f>"Judoka der Jahrgänge "&amp; 'Daten Ausschreibung'!B25 &amp;IF(B44," von JVB-Vereinen mit gültigem Judopass, die in der Passkartei des JVB registriert sind.Die Mindestgraduierung ist der 8. Kyu nach dem alten, bzw. der 7. Kyu mit dem neuen Graduierungssystem.",", die bei der LEM in BB, BLN oder MV eine Platzierung (1 bis 5) erlangt haben.")</f>
        <v>Judoka der Jahrgänge 2011, 2012 und 2013 von JVB-Vereinen mit gültigem Judopass, die in der Passkartei des JVB registriert sind.Die Mindestgraduierung ist der 8. Kyu nach dem alten, bzw. der 7. Kyu mit dem neuen Graduierungssystem.</v>
      </c>
    </row>
    <row r="41" spans="1:8">
      <c r="A41" s="109" t="s">
        <v>108</v>
      </c>
      <c r="B41" s="109"/>
      <c r="H41" s="16"/>
    </row>
    <row r="42" spans="1:8">
      <c r="A42" t="s">
        <v>26</v>
      </c>
      <c r="B42" s="1">
        <f>B9-1</f>
        <v>45052</v>
      </c>
      <c r="G42" s="4"/>
      <c r="H42" s="17"/>
    </row>
    <row r="43" spans="1:8">
      <c r="A43" t="s">
        <v>109</v>
      </c>
      <c r="B43" t="b">
        <f>EXACT(_xlfn.XLOOKUP(B3,Tabelle1[Kurz],Tabelle1[Modus],"einzeldaten fehlen",0,1),"einzel")</f>
        <v>1</v>
      </c>
      <c r="G43" s="4"/>
      <c r="H43" s="18"/>
    </row>
    <row r="44" spans="1:8">
      <c r="A44" t="s">
        <v>115</v>
      </c>
      <c r="B44" t="b">
        <v>1</v>
      </c>
      <c r="G44" s="4"/>
      <c r="H44" s="18"/>
    </row>
  </sheetData>
  <mergeCells count="4">
    <mergeCell ref="A1:B1"/>
    <mergeCell ref="A22:B22"/>
    <mergeCell ref="D1:H1"/>
    <mergeCell ref="A41:B41"/>
  </mergeCells>
  <phoneticPr fontId="3" type="noConversion"/>
  <dataValidations count="2">
    <dataValidation type="list" allowBlank="1" showInputMessage="1" showErrorMessage="1" sqref="B12" xr:uid="{6ACA0390-1962-9D44-9857-6C67D8BCB9EE}">
      <formula1>$D$20:$D$21</formula1>
    </dataValidation>
    <dataValidation type="list" allowBlank="1" showInputMessage="1" showErrorMessage="1" sqref="B3" xr:uid="{E31E2CD2-987B-5F40-8C30-770B1C967BF0}">
      <formula1>$D$13:$D$15</formula1>
    </dataValidation>
  </dataValidations>
  <hyperlinks>
    <hyperlink ref="B14" r:id="rId1" xr:uid="{C811D661-CADB-6A4B-AED1-C62223AD5ED2}"/>
  </hyperlinks>
  <pageMargins left="0.7" right="0.7" top="0.75" bottom="0.75" header="0.3" footer="0.3"/>
  <pageSetup paperSize="9" orientation="portrait" horizontalDpi="0" verticalDpi="0"/>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D4AE2-0BC2-2D44-B2FC-0A408858A935}">
  <sheetPr codeName="Tabelle2">
    <pageSetUpPr fitToPage="1"/>
  </sheetPr>
  <dimension ref="A1:G47"/>
  <sheetViews>
    <sheetView view="pageLayout" topLeftCell="A4" zoomScaleNormal="100" workbookViewId="0">
      <selection activeCell="B30" sqref="B30:D31"/>
    </sheetView>
  </sheetViews>
  <sheetFormatPr baseColWidth="10" defaultRowHeight="16"/>
  <cols>
    <col min="1" max="1" width="19.5" customWidth="1"/>
    <col min="2" max="2" width="12" customWidth="1"/>
    <col min="3" max="3" width="12.83203125" customWidth="1"/>
    <col min="4" max="4" width="37.6640625" customWidth="1"/>
    <col min="5" max="8" width="14.5" customWidth="1"/>
  </cols>
  <sheetData>
    <row r="1" spans="1:7" ht="29">
      <c r="A1" s="133" t="s">
        <v>45</v>
      </c>
      <c r="B1" s="133"/>
      <c r="C1" s="133"/>
      <c r="D1" s="133"/>
      <c r="E1" s="6"/>
      <c r="F1" s="6"/>
      <c r="G1" s="6"/>
    </row>
    <row r="2" spans="1:7" ht="21">
      <c r="A2" s="134" t="str">
        <f>'Daten Ausschreibung'!B23</f>
        <v>Berliner Einzelmeisterschaften u13</v>
      </c>
      <c r="B2" s="134"/>
      <c r="C2" s="134"/>
      <c r="D2" s="134"/>
      <c r="E2" s="7"/>
      <c r="F2" s="7"/>
      <c r="G2" s="7"/>
    </row>
    <row r="3" spans="1:7" ht="20" customHeight="1">
      <c r="A3" s="135" t="str">
        <f>'Daten Ausschreibung'!B36</f>
        <v/>
      </c>
      <c r="B3" s="135"/>
      <c r="C3" s="135"/>
      <c r="D3" s="135"/>
      <c r="E3" s="8"/>
      <c r="F3" s="8"/>
      <c r="G3" s="8"/>
    </row>
    <row r="4" spans="1:7" ht="20" customHeight="1"/>
    <row r="5" spans="1:7">
      <c r="A5" s="11" t="s">
        <v>27</v>
      </c>
      <c r="B5" s="120" t="str">
        <f>'Daten Ausschreibung'!B4</f>
        <v>Judo-Verband Berlin e.V.</v>
      </c>
      <c r="C5" s="120"/>
      <c r="D5" s="120"/>
    </row>
    <row r="6" spans="1:7">
      <c r="A6" s="11" t="s">
        <v>28</v>
      </c>
      <c r="B6" s="112" t="str">
        <f>'Daten Ausschreibung'!B5</f>
        <v>Polizei-Sport-Verein Berlin e.V.</v>
      </c>
      <c r="C6" s="112"/>
      <c r="D6" s="112"/>
    </row>
    <row r="7" spans="1:7">
      <c r="A7" s="11" t="s">
        <v>44</v>
      </c>
      <c r="B7" s="136" t="str">
        <f>'Daten Ausschreibung'!B6</f>
        <v>Jan Sprenger</v>
      </c>
      <c r="C7" s="136"/>
      <c r="D7" s="136"/>
    </row>
    <row r="8" spans="1:7">
      <c r="A8" s="118" t="s">
        <v>29</v>
      </c>
      <c r="B8" s="121" t="str">
        <f>'Daten Ausschreibung'!B7</f>
        <v>Sportforum Berlin - Große Halle</v>
      </c>
      <c r="C8" s="122"/>
      <c r="D8" s="123"/>
    </row>
    <row r="9" spans="1:7">
      <c r="A9" s="118"/>
      <c r="B9" s="124" t="str">
        <f>'Daten Ausschreibung'!B8</f>
        <v>Weißenseer Weg 53, 13053 Berlin</v>
      </c>
      <c r="C9" s="125"/>
      <c r="D9" s="126"/>
    </row>
    <row r="10" spans="1:7">
      <c r="A10" s="12" t="s">
        <v>30</v>
      </c>
      <c r="B10" s="119">
        <f>'Daten Ausschreibung'!B9</f>
        <v>45053</v>
      </c>
      <c r="C10" s="119"/>
      <c r="D10" s="119"/>
    </row>
    <row r="11" spans="1:7" ht="24" customHeight="1">
      <c r="A11" s="120" t="s">
        <v>31</v>
      </c>
      <c r="B11" s="121" t="str">
        <f>'Daten Ausschreibung'!B37</f>
        <v>Judoka der Jahrgänge 2011, 2012 und 2013 von JVB-Vereinen mit gültigem Judopass, die in der Passkartei des JVB registriert sind.Die Mindestgraduierung ist der 8. Kyu nach dem alten, bzw. der 7. Kyu mit dem neuen Graduierungssystem.</v>
      </c>
      <c r="C11" s="122"/>
      <c r="D11" s="123"/>
    </row>
    <row r="12" spans="1:7" ht="24" customHeight="1">
      <c r="A12" s="120"/>
      <c r="B12" s="124"/>
      <c r="C12" s="125"/>
      <c r="D12" s="126"/>
    </row>
    <row r="13" spans="1:7">
      <c r="A13" s="127" t="s">
        <v>32</v>
      </c>
      <c r="B13" s="13" t="s">
        <v>46</v>
      </c>
      <c r="C13" s="122" t="str">
        <f>'Daten Ausschreibung'!B26</f>
        <v>-28, -31, -34, -37, -40, -43, -46, -50, -55, und +55 kg</v>
      </c>
      <c r="D13" s="123"/>
    </row>
    <row r="14" spans="1:7">
      <c r="A14" s="127"/>
      <c r="B14" s="14" t="s">
        <v>47</v>
      </c>
      <c r="C14" s="125" t="str">
        <f>'Daten Ausschreibung'!B27</f>
        <v>-27, -30, -33, -36, -40, -44, -48, -52, -57 und +57 kg</v>
      </c>
      <c r="D14" s="126"/>
    </row>
    <row r="15" spans="1:7" ht="16" customHeight="1">
      <c r="A15" s="128" t="s">
        <v>33</v>
      </c>
      <c r="B15" s="129" t="s">
        <v>46</v>
      </c>
      <c r="C15" s="103" t="s">
        <v>313</v>
      </c>
      <c r="D15" s="105" t="s">
        <v>308</v>
      </c>
    </row>
    <row r="16" spans="1:7" ht="16" customHeight="1">
      <c r="A16" s="128"/>
      <c r="B16" s="130"/>
      <c r="C16" s="104" t="s">
        <v>314</v>
      </c>
      <c r="D16" s="106" t="s">
        <v>309</v>
      </c>
    </row>
    <row r="17" spans="1:4" ht="8" customHeight="1">
      <c r="A17" s="128"/>
      <c r="B17" s="129" t="s">
        <v>47</v>
      </c>
      <c r="C17" s="107"/>
      <c r="D17" s="123" t="s">
        <v>311</v>
      </c>
    </row>
    <row r="18" spans="1:4" ht="8" customHeight="1">
      <c r="A18" s="128"/>
      <c r="B18" s="130"/>
      <c r="C18" s="104"/>
      <c r="D18" s="126"/>
    </row>
    <row r="19" spans="1:4">
      <c r="A19" s="128"/>
      <c r="B19" s="128" t="s">
        <v>289</v>
      </c>
      <c r="C19" s="128"/>
      <c r="D19" s="128"/>
    </row>
    <row r="20" spans="1:4">
      <c r="A20" s="12" t="s">
        <v>82</v>
      </c>
      <c r="B20" s="120" t="str">
        <f>'Daten Ausschreibung'!B29</f>
        <v>4  (mind. 5 x 5 Meter)</v>
      </c>
      <c r="C20" s="120"/>
      <c r="D20" s="120"/>
    </row>
    <row r="21" spans="1:4">
      <c r="A21" s="112" t="s">
        <v>34</v>
      </c>
      <c r="B21" s="112" t="str">
        <f>'Daten Ausschreibung'!B30</f>
        <v>10,00 Euro pro gemeldeten Judoka, zahlbar vereinsweise per Überweisung auf unser unter Bankverbindung genanntes Verbandskonto.</v>
      </c>
      <c r="C21" s="112"/>
      <c r="D21" s="112"/>
    </row>
    <row r="22" spans="1:4">
      <c r="A22" s="112"/>
      <c r="B22" s="141"/>
      <c r="C22" s="141"/>
      <c r="D22" s="141"/>
    </row>
    <row r="23" spans="1:4">
      <c r="A23" s="112"/>
      <c r="B23" s="138" t="str">
        <f>"Zahlungseingang bis "&amp;TEXT('Daten Ausschreibung'!B31,"tt.MM.jjjj")</f>
        <v>Zahlungseingang bis 04.05.2023</v>
      </c>
      <c r="C23" s="139"/>
      <c r="D23" s="140"/>
    </row>
    <row r="24" spans="1:4">
      <c r="A24" s="112"/>
      <c r="B24" s="137" t="str">
        <f>'Daten Ausschreibung'!B32</f>
        <v>Verwendungszweck: BEM u13, Verein, Anzahl der Teilnehmer</v>
      </c>
      <c r="C24" s="137"/>
      <c r="D24" s="137"/>
    </row>
    <row r="25" spans="1:4">
      <c r="A25" s="11" t="s">
        <v>36</v>
      </c>
      <c r="B25" s="142" t="s">
        <v>37</v>
      </c>
      <c r="C25" s="142"/>
      <c r="D25" s="142"/>
    </row>
    <row r="26" spans="1:4" ht="16" customHeight="1">
      <c r="A26" s="112" t="s">
        <v>38</v>
      </c>
      <c r="B26" s="143" t="s">
        <v>317</v>
      </c>
      <c r="C26" s="144"/>
      <c r="D26" s="145"/>
    </row>
    <row r="27" spans="1:4">
      <c r="A27" s="112"/>
      <c r="B27" s="146"/>
      <c r="C27" s="147"/>
      <c r="D27" s="148"/>
    </row>
    <row r="28" spans="1:4">
      <c r="A28" s="11" t="s">
        <v>39</v>
      </c>
      <c r="B28" s="131" t="s">
        <v>315</v>
      </c>
      <c r="C28" s="132"/>
      <c r="D28" s="132"/>
    </row>
    <row r="29" spans="1:4">
      <c r="A29" s="11" t="s">
        <v>40</v>
      </c>
      <c r="B29" s="112" t="s">
        <v>41</v>
      </c>
      <c r="C29" s="112"/>
      <c r="D29" s="112"/>
    </row>
    <row r="30" spans="1:4" ht="24" customHeight="1">
      <c r="A30" s="113" t="s">
        <v>43</v>
      </c>
      <c r="B30" s="114" t="s">
        <v>304</v>
      </c>
      <c r="C30" s="115"/>
      <c r="D30" s="115"/>
    </row>
    <row r="31" spans="1:4" ht="25" customHeight="1">
      <c r="A31" s="113"/>
      <c r="B31" s="116"/>
      <c r="C31" s="116"/>
      <c r="D31" s="116"/>
    </row>
    <row r="32" spans="1:4" ht="16" customHeight="1">
      <c r="A32" s="26" t="s">
        <v>42</v>
      </c>
      <c r="B32" s="112" t="s">
        <v>126</v>
      </c>
      <c r="C32" s="112"/>
      <c r="D32" s="112"/>
    </row>
    <row r="33" spans="1:4" ht="16" customHeight="1">
      <c r="A33" s="117" t="str">
        <f ca="1">"Stand: "&amp;TEXT(TODAY(),"tt.MM.jjjj")&amp;"     Version: " &amp; 'Daten Ausschreibung'!B15 &amp;"     "&amp;'Daten Ausschreibung'!B16</f>
        <v>Stand: 04.11.2022     Version: 3     Vorabversion</v>
      </c>
      <c r="B33" s="117"/>
      <c r="C33" s="117"/>
      <c r="D33" s="117"/>
    </row>
    <row r="34" spans="1:4">
      <c r="A34" s="111" t="s">
        <v>83</v>
      </c>
      <c r="B34" s="111"/>
      <c r="C34" s="111"/>
      <c r="D34" s="111"/>
    </row>
    <row r="35" spans="1:4">
      <c r="A35" s="25"/>
      <c r="B35" s="25"/>
      <c r="C35" s="25"/>
      <c r="D35" s="25"/>
    </row>
    <row r="40" spans="1:4">
      <c r="A40" s="150" t="s">
        <v>62</v>
      </c>
      <c r="B40" s="150"/>
      <c r="C40" s="150" t="s">
        <v>310</v>
      </c>
      <c r="D40" s="150"/>
    </row>
    <row r="41" spans="1:4">
      <c r="A41" s="149" t="s">
        <v>128</v>
      </c>
      <c r="B41" s="149"/>
      <c r="C41" s="149" t="s">
        <v>290</v>
      </c>
      <c r="D41" s="149"/>
    </row>
    <row r="46" spans="1:4">
      <c r="A46" s="117"/>
      <c r="B46" s="117"/>
      <c r="C46" s="117"/>
      <c r="D46" s="117"/>
    </row>
    <row r="47" spans="1:4">
      <c r="A47" s="111"/>
      <c r="B47" s="111"/>
      <c r="C47" s="111"/>
      <c r="D47" s="111"/>
    </row>
  </sheetData>
  <mergeCells count="41">
    <mergeCell ref="C41:D41"/>
    <mergeCell ref="C40:D40"/>
    <mergeCell ref="A46:D46"/>
    <mergeCell ref="A47:D47"/>
    <mergeCell ref="A40:B40"/>
    <mergeCell ref="A41:B41"/>
    <mergeCell ref="B28:D28"/>
    <mergeCell ref="A1:D1"/>
    <mergeCell ref="A2:D2"/>
    <mergeCell ref="A3:D3"/>
    <mergeCell ref="B5:D5"/>
    <mergeCell ref="B6:D6"/>
    <mergeCell ref="B7:D7"/>
    <mergeCell ref="B8:D8"/>
    <mergeCell ref="B9:D9"/>
    <mergeCell ref="C13:D13"/>
    <mergeCell ref="B24:D24"/>
    <mergeCell ref="B19:D19"/>
    <mergeCell ref="B23:D23"/>
    <mergeCell ref="B21:D22"/>
    <mergeCell ref="B25:D25"/>
    <mergeCell ref="B26:D27"/>
    <mergeCell ref="A26:A27"/>
    <mergeCell ref="A15:A19"/>
    <mergeCell ref="B15:B16"/>
    <mergeCell ref="B17:B18"/>
    <mergeCell ref="B20:D20"/>
    <mergeCell ref="A21:A24"/>
    <mergeCell ref="D17:D18"/>
    <mergeCell ref="A8:A9"/>
    <mergeCell ref="B10:D10"/>
    <mergeCell ref="A11:A12"/>
    <mergeCell ref="B11:D12"/>
    <mergeCell ref="A13:A14"/>
    <mergeCell ref="C14:D14"/>
    <mergeCell ref="A34:D34"/>
    <mergeCell ref="B29:D29"/>
    <mergeCell ref="A30:A31"/>
    <mergeCell ref="B30:D31"/>
    <mergeCell ref="B32:D32"/>
    <mergeCell ref="A33:D33"/>
  </mergeCells>
  <phoneticPr fontId="3" type="noConversion"/>
  <hyperlinks>
    <hyperlink ref="B26" r:id="rId1" display="mailto:meisterschaften@jvb.berlin?subject=Meldungen Berliner Einzelmeisterschaften u13" xr:uid="{BA417CDB-D5D8-AD48-90DA-A7ADD174195B}"/>
    <hyperlink ref="B30" r:id="rId2" display="https://www.judo-verband-berlin.eu/wp-content/uploads/2022/04/Ausschreibungshinweise-2022.pdf" xr:uid="{E3ACD84B-C77B-C940-8503-0D71CE6B7D30}"/>
  </hyperlinks>
  <pageMargins left="0.98425196850393704" right="0.78740157480314998" top="1.4" bottom="1" header="0.3" footer="0.3"/>
  <pageSetup paperSize="9" scale="95" fitToHeight="0" orientation="portrait" horizontalDpi="0" verticalDpi="0"/>
  <drawing r:id="rId3"/>
  <legacyDrawing r:id="rId4"/>
  <mc:AlternateContent xmlns:mc="http://schemas.openxmlformats.org/markup-compatibility/2006">
    <mc:Choice Requires="x14">
      <controls>
        <mc:AlternateContent xmlns:mc="http://schemas.openxmlformats.org/markup-compatibility/2006">
          <mc:Choice Requires="x14">
            <control shapeId="2049" r:id="rId5" name="Button 1">
              <controlPr defaultSize="0" print="0" autoFill="0" autoPict="0" macro="[0]!ausschreibung_formatieren">
                <anchor moveWithCells="1" sizeWithCells="1">
                  <from>
                    <xdr:col>5</xdr:col>
                    <xdr:colOff>12700</xdr:colOff>
                    <xdr:row>4</xdr:row>
                    <xdr:rowOff>12700</xdr:rowOff>
                  </from>
                  <to>
                    <xdr:col>6</xdr:col>
                    <xdr:colOff>1104900</xdr:colOff>
                    <xdr:row>5</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E64F8-706A-CA48-863C-D910266C355D}">
  <sheetPr codeName="Tabelle3"/>
  <dimension ref="A1:Q59"/>
  <sheetViews>
    <sheetView tabSelected="1" topLeftCell="A2" zoomScale="86" workbookViewId="0">
      <selection activeCell="I30" sqref="I30"/>
    </sheetView>
  </sheetViews>
  <sheetFormatPr baseColWidth="10" defaultRowHeight="16"/>
  <cols>
    <col min="1" max="1" width="16.5" customWidth="1"/>
    <col min="2" max="2" width="14.33203125" customWidth="1"/>
    <col min="3" max="3" width="11.6640625" customWidth="1"/>
    <col min="4" max="5" width="15.1640625" customWidth="1"/>
    <col min="6" max="6" width="26.5" customWidth="1"/>
    <col min="7" max="7" width="15.1640625" customWidth="1"/>
    <col min="8" max="8" width="20.33203125" customWidth="1"/>
    <col min="9" max="9" width="30" customWidth="1"/>
    <col min="10" max="13" width="15.83203125" customWidth="1"/>
  </cols>
  <sheetData>
    <row r="1" spans="1:17">
      <c r="A1" s="22"/>
      <c r="B1" s="22"/>
      <c r="C1" s="22"/>
      <c r="D1" s="22"/>
      <c r="E1" s="22"/>
      <c r="F1" s="22"/>
      <c r="G1" s="22"/>
      <c r="H1" s="22"/>
    </row>
    <row r="2" spans="1:17" ht="47">
      <c r="A2" s="155" t="s">
        <v>68</v>
      </c>
      <c r="B2" s="155"/>
      <c r="C2" s="155"/>
      <c r="D2" s="155"/>
      <c r="E2" s="155"/>
      <c r="F2" s="155"/>
      <c r="G2" s="155"/>
      <c r="H2" s="155"/>
      <c r="I2" s="155"/>
      <c r="J2" s="41"/>
      <c r="K2" s="41"/>
    </row>
    <row r="3" spans="1:17">
      <c r="A3" s="22"/>
      <c r="B3" s="22"/>
      <c r="C3" s="22"/>
      <c r="D3" s="22"/>
      <c r="E3" s="22"/>
      <c r="F3" s="22"/>
      <c r="G3" s="22"/>
      <c r="H3" s="22"/>
    </row>
    <row r="4" spans="1:17" ht="27" thickBot="1">
      <c r="A4" s="156" t="s">
        <v>158</v>
      </c>
      <c r="B4" s="156"/>
      <c r="C4" s="156"/>
      <c r="D4" s="156"/>
      <c r="E4" s="156"/>
      <c r="F4" s="156"/>
      <c r="G4" s="46"/>
      <c r="H4" s="160" t="s">
        <v>157</v>
      </c>
      <c r="I4" s="160"/>
    </row>
    <row r="5" spans="1:17">
      <c r="A5" s="163" t="s">
        <v>79</v>
      </c>
      <c r="B5" s="164"/>
      <c r="C5" s="167" t="str">
        <f>'Daten Ausschreibung'!B23</f>
        <v>Berliner Einzelmeisterschaften u13</v>
      </c>
      <c r="D5" s="168"/>
      <c r="E5" s="168"/>
      <c r="F5" s="169"/>
      <c r="G5" s="46"/>
      <c r="H5" s="47" t="s">
        <v>69</v>
      </c>
      <c r="I5" s="48" t="s">
        <v>70</v>
      </c>
    </row>
    <row r="6" spans="1:17">
      <c r="A6" s="161" t="s">
        <v>29</v>
      </c>
      <c r="B6" s="162"/>
      <c r="C6" s="170" t="str">
        <f>'Daten Ausschreibung'!B7</f>
        <v>Sportforum Berlin - Große Halle</v>
      </c>
      <c r="D6" s="171"/>
      <c r="E6" s="171"/>
      <c r="F6" s="172"/>
      <c r="G6" s="46"/>
      <c r="H6" s="49">
        <v>1</v>
      </c>
      <c r="I6" s="50"/>
    </row>
    <row r="7" spans="1:17">
      <c r="A7" s="161" t="s">
        <v>30</v>
      </c>
      <c r="B7" s="162"/>
      <c r="C7" s="173">
        <f>'Daten Ausschreibung'!B9</f>
        <v>45053</v>
      </c>
      <c r="D7" s="174"/>
      <c r="E7" s="174"/>
      <c r="F7" s="175"/>
      <c r="G7" s="51"/>
      <c r="H7" s="49">
        <v>2</v>
      </c>
      <c r="I7" s="50"/>
    </row>
    <row r="8" spans="1:17">
      <c r="A8" s="161" t="s">
        <v>71</v>
      </c>
      <c r="B8" s="162"/>
      <c r="C8" s="157"/>
      <c r="D8" s="158"/>
      <c r="E8" s="158"/>
      <c r="F8" s="52" t="s">
        <v>161</v>
      </c>
      <c r="G8" s="53"/>
      <c r="H8" s="49">
        <v>3</v>
      </c>
      <c r="I8" s="54"/>
    </row>
    <row r="9" spans="1:17" ht="17" thickBot="1">
      <c r="A9" s="165" t="s">
        <v>80</v>
      </c>
      <c r="B9" s="166"/>
      <c r="C9" s="151"/>
      <c r="D9" s="152"/>
      <c r="E9" s="152"/>
      <c r="F9" s="153"/>
      <c r="G9" s="55"/>
      <c r="H9" s="56">
        <v>4</v>
      </c>
      <c r="I9" s="57"/>
    </row>
    <row r="10" spans="1:17">
      <c r="A10" s="58"/>
      <c r="B10" s="58"/>
      <c r="C10" s="58"/>
      <c r="D10" s="58"/>
      <c r="E10" s="58"/>
      <c r="F10" s="58"/>
      <c r="G10" s="58"/>
      <c r="H10" s="59"/>
      <c r="I10" s="60"/>
    </row>
    <row r="11" spans="1:17" ht="27" thickBot="1">
      <c r="A11" s="154" t="s">
        <v>78</v>
      </c>
      <c r="B11" s="154"/>
      <c r="C11" s="154"/>
      <c r="D11" s="154"/>
      <c r="E11" s="154"/>
      <c r="F11" s="154"/>
      <c r="G11" s="61"/>
      <c r="H11" s="159" t="s">
        <v>159</v>
      </c>
      <c r="I11" s="159"/>
    </row>
    <row r="12" spans="1:17">
      <c r="A12" s="62" t="s">
        <v>74</v>
      </c>
      <c r="B12" s="62" t="s">
        <v>75</v>
      </c>
      <c r="C12" s="62" t="s">
        <v>287</v>
      </c>
      <c r="D12" s="63" t="s">
        <v>160</v>
      </c>
      <c r="E12" s="63" t="s">
        <v>72</v>
      </c>
      <c r="F12" s="62" t="s">
        <v>77</v>
      </c>
      <c r="G12" s="64"/>
      <c r="H12" s="47" t="s">
        <v>72</v>
      </c>
      <c r="I12" s="65" t="s">
        <v>3</v>
      </c>
      <c r="N12" s="28"/>
      <c r="O12" s="28"/>
      <c r="P12" s="28"/>
      <c r="Q12" s="28"/>
    </row>
    <row r="13" spans="1:17">
      <c r="A13" s="66"/>
      <c r="B13" s="66"/>
      <c r="C13" s="101"/>
      <c r="D13" s="66"/>
      <c r="E13" s="67" t="str">
        <f>IF(Tabelle3[[#This Row],[Gewichtsklasse]]="","",IF(AND(COUNTIF(I18:I24,Tabelle3[[#This Row],[Gewichtsklasse]])&gt;=1,COUNTIF(I28:I36,Tabelle3[[#This Row],[Gewichtsklasse]])),"unbekannt",IF(COUNTIF(I18:I24,Tabelle3[[#This Row],[Gewichtsklasse]])&gt;=1,"männlich","weiblich")))</f>
        <v/>
      </c>
      <c r="F13" s="67"/>
      <c r="G13" s="68"/>
      <c r="H13" s="69"/>
      <c r="I13" s="70" t="s">
        <v>4</v>
      </c>
      <c r="N13" s="29"/>
      <c r="O13" s="29"/>
      <c r="P13" s="29"/>
      <c r="Q13" s="29"/>
    </row>
    <row r="14" spans="1:17">
      <c r="A14" s="66"/>
      <c r="B14" s="66"/>
      <c r="C14" s="101"/>
      <c r="D14" s="66"/>
      <c r="E14" s="67" t="str">
        <f>IF(Tabelle3[[#This Row],[Gewichtsklasse]]="","",IF(AND(COUNTIF(I19:I28,Tabelle3[[#This Row],[Gewichtsklasse]])&gt;=1,COUNTIF(I30:I37,Tabelle3[[#This Row],[Gewichtsklasse]])),"unbekannt",IF(COUNTIF(I19:I28,Tabelle3[[#This Row],[Gewichtsklasse]])&gt;=1,"männlich","weiblich")))</f>
        <v/>
      </c>
      <c r="F14" s="67"/>
      <c r="G14" s="68"/>
      <c r="H14" s="71"/>
      <c r="I14" s="72" t="s">
        <v>288</v>
      </c>
      <c r="N14" s="29"/>
      <c r="O14" s="29"/>
      <c r="P14" s="29"/>
      <c r="Q14" s="29"/>
    </row>
    <row r="15" spans="1:17">
      <c r="A15" s="66"/>
      <c r="B15" s="66"/>
      <c r="C15" s="101"/>
      <c r="D15" s="66"/>
      <c r="E15" s="67"/>
      <c r="F15" s="67"/>
      <c r="G15" s="68"/>
      <c r="H15" s="73" t="s">
        <v>73</v>
      </c>
      <c r="I15" s="74" cm="1">
        <f t="array" ref="I15:I18">TRANSPOSE(_xlfn.XLOOKUP('Daten Ausschreibung'!B2,Tabelle47[alter],Tabelle47[[je1]:[je4]]))</f>
        <v>2011</v>
      </c>
      <c r="N15" s="29"/>
      <c r="O15" s="29"/>
      <c r="P15" s="29"/>
      <c r="Q15" s="29"/>
    </row>
    <row r="16" spans="1:17">
      <c r="A16" s="66"/>
      <c r="B16" s="66"/>
      <c r="C16" s="101"/>
      <c r="D16" s="66"/>
      <c r="E16" s="67" t="str">
        <f>IF(Tabelle3[[#This Row],[Gewichtsklasse]]="","",IF(AND(COUNTIF(I19:I28,Tabelle3[[#This Row],[Gewichtsklasse]])&gt;=1,COUNTIF(I30:I37,Tabelle3[[#This Row],[Gewichtsklasse]])),"unbekannt",IF(COUNTIF(I19:I28,Tabelle3[[#This Row],[Gewichtsklasse]])&gt;=1,"männlich","weiblich")))</f>
        <v/>
      </c>
      <c r="F16" s="67"/>
      <c r="G16" s="68"/>
      <c r="H16" s="71"/>
      <c r="I16" s="74">
        <v>2012</v>
      </c>
      <c r="N16" s="29"/>
      <c r="O16" s="29"/>
      <c r="P16" s="29"/>
      <c r="Q16" s="29"/>
    </row>
    <row r="17" spans="1:17">
      <c r="A17" s="66"/>
      <c r="B17" s="66"/>
      <c r="C17" s="101"/>
      <c r="D17" s="66"/>
      <c r="E17" s="67" t="str">
        <f>IF(Tabelle3[[#This Row],[Gewichtsklasse]]="","",IF(AND(COUNTIF(I19:I28,Tabelle3[[#This Row],[Gewichtsklasse]])&gt;=1,COUNTIF(I30:I37,Tabelle3[[#This Row],[Gewichtsklasse]])),"unbekannt",IF(COUNTIF(I19:I28,Tabelle3[[#This Row],[Gewichtsklasse]])&gt;=1,"männlich","weiblich")))</f>
        <v/>
      </c>
      <c r="F17" s="67"/>
      <c r="G17" s="68"/>
      <c r="H17" s="71"/>
      <c r="I17" s="74">
        <v>2013</v>
      </c>
      <c r="N17" s="29"/>
      <c r="O17" s="29"/>
      <c r="P17" s="29"/>
      <c r="Q17" s="29"/>
    </row>
    <row r="18" spans="1:17">
      <c r="A18" s="66"/>
      <c r="B18" s="66"/>
      <c r="C18" s="101"/>
      <c r="D18" s="66"/>
      <c r="E18" s="67" t="str">
        <f>IF(Tabelle3[[#This Row],[Gewichtsklasse]]="","",IF(AND(COUNTIF(I19:I28,Tabelle3[[#This Row],[Gewichtsklasse]])&gt;=1,COUNTIF(I30:I37,Tabelle3[[#This Row],[Gewichtsklasse]])),"unbekannt",IF(COUNTIF(I19:I28,Tabelle3[[#This Row],[Gewichtsklasse]])&gt;=1,"männlich","weiblich")))</f>
        <v/>
      </c>
      <c r="F18" s="67"/>
      <c r="G18" s="68"/>
      <c r="H18" s="71"/>
      <c r="I18" s="74">
        <v>0</v>
      </c>
      <c r="N18" s="29"/>
      <c r="O18" s="29"/>
      <c r="P18" s="29"/>
      <c r="Q18" s="29"/>
    </row>
    <row r="19" spans="1:17">
      <c r="A19" s="66"/>
      <c r="B19" s="66"/>
      <c r="C19" s="101"/>
      <c r="D19" s="66"/>
      <c r="E19" s="67" t="str">
        <f>IF(Tabelle3[[#This Row],[Gewichtsklasse]]="","",IF(AND(COUNTIF(I19:I28,Tabelle3[[#This Row],[Gewichtsklasse]])&gt;=1,COUNTIF(I30:I37,Tabelle3[[#This Row],[Gewichtsklasse]])),"unbekannt",IF(COUNTIF(I19:I28,Tabelle3[[#This Row],[Gewichtsklasse]])&gt;=1,"männlich","weiblich")))</f>
        <v/>
      </c>
      <c r="F19" s="67"/>
      <c r="G19" s="68"/>
      <c r="H19" s="73" t="s">
        <v>155</v>
      </c>
      <c r="I19" s="75" t="str" cm="1">
        <f t="array" ref="I19:I28">TRANSPOSE(_xlfn.XLOOKUP('Daten Ausschreibung'!B2,Tabelle47[alter],Tabelle47[[gme1]:[gme10]]))</f>
        <v>-28kg</v>
      </c>
      <c r="N19" s="29"/>
      <c r="O19" s="29"/>
      <c r="P19" s="29"/>
      <c r="Q19" s="29"/>
    </row>
    <row r="20" spans="1:17">
      <c r="A20" s="66"/>
      <c r="B20" s="66"/>
      <c r="C20" s="101"/>
      <c r="D20" s="66"/>
      <c r="E20" s="67" t="str">
        <f>IF(Tabelle3[[#This Row],[Gewichtsklasse]]="","",IF(AND(COUNTIF(I19:I28,Tabelle3[[#This Row],[Gewichtsklasse]])&gt;=1,COUNTIF(I30:I37,Tabelle3[[#This Row],[Gewichtsklasse]])),"unbekannt",IF(COUNTIF(I19:I28,Tabelle3[[#This Row],[Gewichtsklasse]])&gt;=1,"männlich","weiblich")))</f>
        <v/>
      </c>
      <c r="F20" s="67"/>
      <c r="G20" s="68"/>
      <c r="H20" s="69"/>
      <c r="I20" s="75" t="str">
        <v>-31kg</v>
      </c>
      <c r="N20" s="29"/>
      <c r="O20" s="29"/>
      <c r="P20" s="29"/>
      <c r="Q20" s="29"/>
    </row>
    <row r="21" spans="1:17">
      <c r="A21" s="66"/>
      <c r="B21" s="66"/>
      <c r="C21" s="101"/>
      <c r="D21" s="66"/>
      <c r="E21" s="67" t="str">
        <f>IF(Tabelle3[[#This Row],[Gewichtsklasse]]="","",IF(AND(COUNTIF(I19:I28,Tabelle3[[#This Row],[Gewichtsklasse]])&gt;=1,COUNTIF(I30:I37,Tabelle3[[#This Row],[Gewichtsklasse]])),"unbekannt",IF(COUNTIF(I19:I28,Tabelle3[[#This Row],[Gewichtsklasse]])&gt;=1,"männlich","weiblich")))</f>
        <v/>
      </c>
      <c r="F21" s="67"/>
      <c r="G21" s="68"/>
      <c r="H21" s="69"/>
      <c r="I21" s="75" t="str">
        <v>-34kg</v>
      </c>
      <c r="N21" s="29"/>
      <c r="O21" s="29"/>
      <c r="P21" s="29"/>
      <c r="Q21" s="29"/>
    </row>
    <row r="22" spans="1:17">
      <c r="A22" s="66"/>
      <c r="B22" s="66"/>
      <c r="C22" s="101"/>
      <c r="D22" s="66"/>
      <c r="E22" s="67" t="str">
        <f>IF(Tabelle3[[#This Row],[Gewichtsklasse]]="","",IF(AND(COUNTIF(I19:I28,Tabelle3[[#This Row],[Gewichtsklasse]])&gt;=1,COUNTIF(I30:I37,Tabelle3[[#This Row],[Gewichtsklasse]])),"unbekannt",IF(COUNTIF(I19:I28,Tabelle3[[#This Row],[Gewichtsklasse]])&gt;=1,"männlich","weiblich")))</f>
        <v/>
      </c>
      <c r="F22" s="67"/>
      <c r="G22" s="68"/>
      <c r="H22" s="69"/>
      <c r="I22" s="75" t="str">
        <v>-37kg</v>
      </c>
      <c r="N22" s="29"/>
      <c r="O22" s="29"/>
      <c r="P22" s="29"/>
      <c r="Q22" s="29"/>
    </row>
    <row r="23" spans="1:17">
      <c r="A23" s="66"/>
      <c r="B23" s="66"/>
      <c r="C23" s="101"/>
      <c r="D23" s="66"/>
      <c r="E23" s="67" t="str">
        <f>IF(Tabelle3[[#This Row],[Gewichtsklasse]]="","",IF(AND(COUNTIF(I19:I28,Tabelle3[[#This Row],[Gewichtsklasse]])&gt;=1,COUNTIF(I30:I37,Tabelle3[[#This Row],[Gewichtsklasse]])),"unbekannt",IF(COUNTIF(I19:I28,Tabelle3[[#This Row],[Gewichtsklasse]])&gt;=1,"männlich","weiblich")))</f>
        <v/>
      </c>
      <c r="F23" s="67"/>
      <c r="G23" s="68"/>
      <c r="H23" s="69"/>
      <c r="I23" s="75" t="str">
        <v>-40kg</v>
      </c>
      <c r="L23" s="30"/>
      <c r="M23" s="29"/>
      <c r="N23" s="29"/>
      <c r="O23" s="29"/>
      <c r="P23" s="29"/>
      <c r="Q23" s="29"/>
    </row>
    <row r="24" spans="1:17">
      <c r="A24" s="66"/>
      <c r="B24" s="66"/>
      <c r="C24" s="101"/>
      <c r="D24" s="66"/>
      <c r="E24" s="67" t="str">
        <f>IF(Tabelle3[[#This Row],[Gewichtsklasse]]="","",IF(AND(COUNTIF(I19:I28,Tabelle3[[#This Row],[Gewichtsklasse]])&gt;=1,COUNTIF(I30:I37,Tabelle3[[#This Row],[Gewichtsklasse]])),"unbekannt",IF(COUNTIF(I19:I28,Tabelle3[[#This Row],[Gewichtsklasse]])&gt;=1,"männlich","weiblich")))</f>
        <v/>
      </c>
      <c r="F24" s="67"/>
      <c r="G24" s="68"/>
      <c r="H24" s="69"/>
      <c r="I24" s="100" t="str">
        <v>-43kg</v>
      </c>
      <c r="L24" s="30"/>
      <c r="M24" s="29"/>
      <c r="N24" s="29"/>
      <c r="O24" s="29"/>
      <c r="P24" s="29"/>
      <c r="Q24" s="29"/>
    </row>
    <row r="25" spans="1:17">
      <c r="A25" s="66"/>
      <c r="B25" s="66"/>
      <c r="C25" s="101"/>
      <c r="D25" s="66"/>
      <c r="E25" s="67" t="str">
        <f>IF(Tabelle3[[#This Row],[Gewichtsklasse]]="","",IF(AND(COUNTIF(I19:I28,Tabelle3[[#This Row],[Gewichtsklasse]])&gt;=1,COUNTIF(I30:I37,Tabelle3[[#This Row],[Gewichtsklasse]])),"unbekannt",IF(COUNTIF(I19:I28,Tabelle3[[#This Row],[Gewichtsklasse]])&gt;=1,"männlich","weiblich")))</f>
        <v/>
      </c>
      <c r="F25" s="67"/>
      <c r="G25" s="68"/>
      <c r="H25" s="69"/>
      <c r="I25" s="75" t="str">
        <v>-46kg</v>
      </c>
      <c r="L25" s="30"/>
      <c r="M25" s="29"/>
      <c r="N25" s="29"/>
      <c r="O25" s="29"/>
      <c r="P25" s="29"/>
      <c r="Q25" s="29"/>
    </row>
    <row r="26" spans="1:17">
      <c r="A26" s="66"/>
      <c r="B26" s="66"/>
      <c r="C26" s="101"/>
      <c r="D26" s="66"/>
      <c r="E26" s="67" t="str">
        <f>IF(Tabelle3[[#This Row],[Gewichtsklasse]]="","",IF(AND(COUNTIF(I19:I28,Tabelle3[[#This Row],[Gewichtsklasse]])&gt;=1,COUNTIF(I30:I37,Tabelle3[[#This Row],[Gewichtsklasse]])),"unbekannt",IF(COUNTIF(I19:I28,Tabelle3[[#This Row],[Gewichtsklasse]])&gt;=1,"männlich","weiblich")))</f>
        <v/>
      </c>
      <c r="F26" s="67"/>
      <c r="G26" s="68"/>
      <c r="H26" s="69"/>
      <c r="I26" s="75" t="str">
        <v>-50kg</v>
      </c>
      <c r="L26" s="30"/>
      <c r="M26" s="29"/>
      <c r="N26" s="29"/>
      <c r="O26" s="29"/>
      <c r="P26" s="29"/>
      <c r="Q26" s="29"/>
    </row>
    <row r="27" spans="1:17">
      <c r="A27" s="66"/>
      <c r="B27" s="66"/>
      <c r="C27" s="101"/>
      <c r="D27" s="66"/>
      <c r="E27" s="67" t="str">
        <f>IF(Tabelle3[[#This Row],[Gewichtsklasse]]="","",IF(AND(COUNTIF(I19:I28,Tabelle3[[#This Row],[Gewichtsklasse]])&gt;=1,COUNTIF(I30:I37,Tabelle3[[#This Row],[Gewichtsklasse]])),"unbekannt",IF(COUNTIF(I19:I28,Tabelle3[[#This Row],[Gewichtsklasse]])&gt;=1,"männlich","weiblich")))</f>
        <v/>
      </c>
      <c r="F27" s="67"/>
      <c r="G27" s="68"/>
      <c r="H27" s="69"/>
      <c r="I27" s="75" t="str">
        <v>-55kg</v>
      </c>
      <c r="L27" s="30"/>
      <c r="M27" s="29"/>
      <c r="N27" s="29"/>
      <c r="O27" s="29"/>
      <c r="P27" s="29"/>
      <c r="Q27" s="29"/>
    </row>
    <row r="28" spans="1:17">
      <c r="A28" s="66"/>
      <c r="B28" s="66"/>
      <c r="C28" s="101"/>
      <c r="D28" s="66"/>
      <c r="E28" s="67" t="str">
        <f>IF(Tabelle3[[#This Row],[Gewichtsklasse]]="","",IF(AND(COUNTIF(I19:I28,Tabelle3[[#This Row],[Gewichtsklasse]])&gt;=1,COUNTIF(I30:I37,Tabelle3[[#This Row],[Gewichtsklasse]])),"unbekannt",IF(COUNTIF(I19:I28,Tabelle3[[#This Row],[Gewichtsklasse]])&gt;=1,"männlich","weiblich")))</f>
        <v/>
      </c>
      <c r="F28" s="67"/>
      <c r="G28" s="68"/>
      <c r="H28" s="69"/>
      <c r="I28" s="75" t="str">
        <v>+55kg</v>
      </c>
      <c r="L28" s="30"/>
      <c r="M28" s="29"/>
      <c r="N28" s="29"/>
      <c r="O28" s="29"/>
      <c r="P28" s="29"/>
      <c r="Q28" s="29"/>
    </row>
    <row r="29" spans="1:17">
      <c r="A29" s="66"/>
      <c r="B29" s="66"/>
      <c r="C29" s="101"/>
      <c r="D29" s="66"/>
      <c r="E29" s="67" t="str">
        <f>IF(Tabelle3[[#This Row],[Gewichtsklasse]]="","",IF(AND(COUNTIF(I19:I28,Tabelle3[[#This Row],[Gewichtsklasse]])&gt;=1,COUNTIF(I30:I37,Tabelle3[[#This Row],[Gewichtsklasse]])),"unbekannt",IF(COUNTIF(I19:I28,Tabelle3[[#This Row],[Gewichtsklasse]])&gt;=1,"männlich","weiblich")))</f>
        <v/>
      </c>
      <c r="F29" s="67"/>
      <c r="G29" s="68"/>
      <c r="H29" s="73" t="s">
        <v>156</v>
      </c>
      <c r="I29" s="75" t="str" cm="1">
        <f t="array" ref="I29:I37">TRANSPOSE(_xlfn.XLOOKUP('Daten Ausschreibung'!B2,Tabelle47[alter],Tabelle47[[gwe1]:[gwe9]]))</f>
        <v>-30kg</v>
      </c>
      <c r="L29" s="30"/>
      <c r="M29" s="29"/>
      <c r="N29" s="29"/>
      <c r="O29" s="29"/>
      <c r="P29" s="29"/>
      <c r="Q29" s="29"/>
    </row>
    <row r="30" spans="1:17">
      <c r="A30" s="66"/>
      <c r="B30" s="66"/>
      <c r="C30" s="101"/>
      <c r="D30" s="66"/>
      <c r="E30" s="67" t="str">
        <f>IF(Tabelle3[[#This Row],[Gewichtsklasse]]="","",IF(AND(COUNTIF(I19:I28,Tabelle3[[#This Row],[Gewichtsklasse]])&gt;=1,COUNTIF(I30:I37,Tabelle3[[#This Row],[Gewichtsklasse]])),"unbekannt",IF(COUNTIF(I19:I28,Tabelle3[[#This Row],[Gewichtsklasse]])&gt;=1,"männlich","weiblich")))</f>
        <v/>
      </c>
      <c r="F30" s="67"/>
      <c r="G30" s="68"/>
      <c r="H30" s="71"/>
      <c r="I30" s="100" t="str">
        <v>-33kg</v>
      </c>
      <c r="L30" s="30"/>
      <c r="M30" s="29"/>
      <c r="N30" s="29"/>
      <c r="O30" s="29"/>
      <c r="P30" s="29"/>
      <c r="Q30" s="29"/>
    </row>
    <row r="31" spans="1:17">
      <c r="A31" s="66"/>
      <c r="B31" s="66"/>
      <c r="C31" s="101"/>
      <c r="D31" s="66"/>
      <c r="E31" s="67" t="str">
        <f>IF(Tabelle3[[#This Row],[Gewichtsklasse]]="","",IF(AND(COUNTIF(I19:I28,Tabelle3[[#This Row],[Gewichtsklasse]])&gt;=1,COUNTIF(I30:I37,Tabelle3[[#This Row],[Gewichtsklasse]])),"unbekannt",IF(COUNTIF(I19:I28,Tabelle3[[#This Row],[Gewichtsklasse]])&gt;=1,"männlich","weiblich")))</f>
        <v/>
      </c>
      <c r="F31" s="67"/>
      <c r="G31" s="68"/>
      <c r="H31" s="71"/>
      <c r="I31" s="100" t="str">
        <v>-36kg</v>
      </c>
      <c r="L31" s="30"/>
      <c r="M31" s="29"/>
      <c r="N31" s="29"/>
      <c r="O31" s="29"/>
      <c r="P31" s="29"/>
      <c r="Q31" s="29"/>
    </row>
    <row r="32" spans="1:17">
      <c r="A32" s="66"/>
      <c r="B32" s="66"/>
      <c r="C32" s="101"/>
      <c r="D32" s="66"/>
      <c r="E32" s="67" t="str">
        <f>IF(Tabelle3[[#This Row],[Gewichtsklasse]]="","",IF(AND(COUNTIF(I19:I28,Tabelle3[[#This Row],[Gewichtsklasse]])&gt;=1,COUNTIF(I30:I37,Tabelle3[[#This Row],[Gewichtsklasse]])),"unbekannt",IF(COUNTIF(I19:I28,Tabelle3[[#This Row],[Gewichtsklasse]])&gt;=1,"männlich","weiblich")))</f>
        <v/>
      </c>
      <c r="F32" s="67"/>
      <c r="G32" s="68"/>
      <c r="H32" s="71"/>
      <c r="I32" s="100" t="str">
        <v>-40kg</v>
      </c>
      <c r="L32" s="30"/>
      <c r="M32" s="29"/>
      <c r="N32" s="29"/>
      <c r="O32" s="29"/>
      <c r="P32" s="29"/>
      <c r="Q32" s="29"/>
    </row>
    <row r="33" spans="1:17">
      <c r="A33" s="66"/>
      <c r="B33" s="66"/>
      <c r="C33" s="101"/>
      <c r="D33" s="66"/>
      <c r="E33" s="67" t="str">
        <f>IF(Tabelle3[[#This Row],[Gewichtsklasse]]="","",IF(AND(COUNTIF(I19:I28,Tabelle3[[#This Row],[Gewichtsklasse]])&gt;=1,COUNTIF(I30:I37,Tabelle3[[#This Row],[Gewichtsklasse]])),"unbekannt",IF(COUNTIF(I19:I28,Tabelle3[[#This Row],[Gewichtsklasse]])&gt;=1,"männlich","weiblich")))</f>
        <v/>
      </c>
      <c r="F33" s="67"/>
      <c r="G33" s="68"/>
      <c r="H33" s="71"/>
      <c r="I33" s="100" t="str">
        <v>-44kg</v>
      </c>
      <c r="L33" s="30"/>
      <c r="M33" s="29"/>
      <c r="N33" s="29"/>
      <c r="O33" s="29"/>
      <c r="P33" s="29"/>
      <c r="Q33" s="29"/>
    </row>
    <row r="34" spans="1:17">
      <c r="A34" s="66"/>
      <c r="B34" s="66"/>
      <c r="C34" s="101"/>
      <c r="D34" s="66"/>
      <c r="E34" s="67" t="str">
        <f>IF(Tabelle3[[#This Row],[Gewichtsklasse]]="","",IF(AND(COUNTIF(I19:I28,Tabelle3[[#This Row],[Gewichtsklasse]])&gt;=1,COUNTIF(I30:I37,Tabelle3[[#This Row],[Gewichtsklasse]])),"unbekannt",IF(COUNTIF(I19:I28,Tabelle3[[#This Row],[Gewichtsklasse]])&gt;=1,"männlich","weiblich")))</f>
        <v/>
      </c>
      <c r="F34" s="67"/>
      <c r="G34" s="68"/>
      <c r="H34" s="71"/>
      <c r="I34" s="100" t="str">
        <v>-48kg</v>
      </c>
      <c r="L34" s="30"/>
      <c r="M34" s="29"/>
      <c r="N34" s="29"/>
      <c r="O34" s="29"/>
      <c r="P34" s="29"/>
      <c r="Q34" s="29"/>
    </row>
    <row r="35" spans="1:17">
      <c r="A35" s="66"/>
      <c r="B35" s="66"/>
      <c r="C35" s="101"/>
      <c r="D35" s="66"/>
      <c r="E35" s="67" t="str">
        <f>IF(Tabelle3[[#This Row],[Gewichtsklasse]]="","",IF(AND(COUNTIF(I19:I28,Tabelle3[[#This Row],[Gewichtsklasse]])&gt;=1,COUNTIF(I30:I37,Tabelle3[[#This Row],[Gewichtsklasse]])),"unbekannt",IF(COUNTIF(I19:I28,Tabelle3[[#This Row],[Gewichtsklasse]])&gt;=1,"männlich","weiblich")))</f>
        <v/>
      </c>
      <c r="F35" s="67"/>
      <c r="G35" s="68"/>
      <c r="H35" s="71"/>
      <c r="I35" s="75" t="str">
        <v>-52kg</v>
      </c>
      <c r="L35" s="30"/>
      <c r="M35" s="29"/>
      <c r="N35" s="29"/>
      <c r="O35" s="29"/>
      <c r="P35" s="29"/>
      <c r="Q35" s="29"/>
    </row>
    <row r="36" spans="1:17">
      <c r="A36" s="66"/>
      <c r="B36" s="66"/>
      <c r="C36" s="101"/>
      <c r="D36" s="66"/>
      <c r="E36" s="67" t="str">
        <f>IF(Tabelle3[[#This Row],[Gewichtsklasse]]="","",IF(AND(COUNTIF(I19:I28,Tabelle3[[#This Row],[Gewichtsklasse]])&gt;=1,COUNTIF(I30:I37,Tabelle3[[#This Row],[Gewichtsklasse]])),"unbekannt",IF(COUNTIF(I19:I28,Tabelle3[[#This Row],[Gewichtsklasse]])&gt;=1,"männlich","weiblich")))</f>
        <v/>
      </c>
      <c r="F36" s="67"/>
      <c r="G36" s="68"/>
      <c r="H36" s="71"/>
      <c r="I36" s="75" t="str">
        <v>-57kg</v>
      </c>
      <c r="L36" s="30"/>
      <c r="M36" s="29"/>
      <c r="N36" s="29"/>
      <c r="O36" s="29"/>
      <c r="P36" s="29"/>
      <c r="Q36" s="29"/>
    </row>
    <row r="37" spans="1:17" ht="17" thickBot="1">
      <c r="A37" s="66"/>
      <c r="B37" s="66"/>
      <c r="C37" s="101"/>
      <c r="D37" s="66"/>
      <c r="E37" s="67" t="str">
        <f>IF(Tabelle3[[#This Row],[Gewichtsklasse]]="","",IF(AND(COUNTIF(I19:I28,Tabelle3[[#This Row],[Gewichtsklasse]])&gt;=1,COUNTIF(I30:I37,Tabelle3[[#This Row],[Gewichtsklasse]])),"unbekannt",IF(COUNTIF(I19:I28,Tabelle3[[#This Row],[Gewichtsklasse]])&gt;=1,"männlich","weiblich")))</f>
        <v/>
      </c>
      <c r="F37" s="67"/>
      <c r="G37" s="68"/>
      <c r="H37" s="76"/>
      <c r="I37" s="77" t="str">
        <v>+57kg</v>
      </c>
      <c r="L37" s="30"/>
      <c r="M37" s="29"/>
      <c r="N37" s="29"/>
      <c r="O37" s="29"/>
      <c r="P37" s="29"/>
      <c r="Q37" s="29"/>
    </row>
    <row r="38" spans="1:17">
      <c r="A38" s="66"/>
      <c r="B38" s="66"/>
      <c r="C38" s="101"/>
      <c r="D38" s="66"/>
      <c r="E38" s="67" t="str">
        <f>IF(Tabelle3[[#This Row],[Gewichtsklasse]]="","",IF(AND(COUNTIF(I19:I28,Tabelle3[[#This Row],[Gewichtsklasse]])&gt;=1,COUNTIF(I30:I37,Tabelle3[[#This Row],[Gewichtsklasse]])),"unbekannt",IF(COUNTIF(I19:I28,Tabelle3[[#This Row],[Gewichtsklasse]])&gt;=1,"männlich","weiblich")))</f>
        <v/>
      </c>
      <c r="F38" s="67"/>
      <c r="G38" s="68"/>
      <c r="H38" s="78"/>
      <c r="I38" s="68"/>
      <c r="L38" s="30"/>
      <c r="M38" s="29"/>
      <c r="N38" s="29"/>
      <c r="O38" s="29"/>
      <c r="P38" s="29"/>
      <c r="Q38" s="29"/>
    </row>
    <row r="39" spans="1:17">
      <c r="A39" s="66"/>
      <c r="B39" s="66"/>
      <c r="C39" s="101"/>
      <c r="D39" s="66"/>
      <c r="E39" s="67" t="str">
        <f>IF(Tabelle3[[#This Row],[Gewichtsklasse]]="","",IF(AND(COUNTIF(I19:I28,Tabelle3[[#This Row],[Gewichtsklasse]])&gt;=1,COUNTIF(I30:I37,Tabelle3[[#This Row],[Gewichtsklasse]])),"unbekannt",IF(COUNTIF(I19:I28,Tabelle3[[#This Row],[Gewichtsklasse]])&gt;=1,"männlich","weiblich")))</f>
        <v/>
      </c>
      <c r="F39" s="67"/>
      <c r="G39" s="68"/>
      <c r="H39" s="78"/>
      <c r="I39" s="78"/>
      <c r="L39" s="30"/>
      <c r="M39" s="29"/>
      <c r="N39" s="29"/>
      <c r="O39" s="29"/>
      <c r="P39" s="29"/>
      <c r="Q39" s="29"/>
    </row>
    <row r="40" spans="1:17">
      <c r="A40" s="66"/>
      <c r="B40" s="66"/>
      <c r="C40" s="101"/>
      <c r="D40" s="66"/>
      <c r="E40" s="67" t="str">
        <f>IF(Tabelle3[[#This Row],[Gewichtsklasse]]="","",IF(AND(COUNTIF(I19:I28,Tabelle3[[#This Row],[Gewichtsklasse]])&gt;=1,COUNTIF(I30:I37,Tabelle3[[#This Row],[Gewichtsklasse]])),"unbekannt",IF(COUNTIF(I19:I28,Tabelle3[[#This Row],[Gewichtsklasse]])&gt;=1,"männlich","weiblich")))</f>
        <v/>
      </c>
      <c r="F40" s="67"/>
      <c r="G40" s="68"/>
      <c r="H40" s="79"/>
      <c r="I40" s="78"/>
      <c r="L40" s="30"/>
      <c r="M40" s="29"/>
      <c r="N40" s="29"/>
      <c r="O40" s="29"/>
      <c r="P40" s="29"/>
      <c r="Q40" s="29"/>
    </row>
    <row r="41" spans="1:17">
      <c r="A41" s="66"/>
      <c r="B41" s="66"/>
      <c r="C41" s="101"/>
      <c r="D41" s="66"/>
      <c r="E41" s="67" t="str">
        <f>IF(Tabelle3[[#This Row],[Gewichtsklasse]]="","",IF(AND(COUNTIF(I19:I28,Tabelle3[[#This Row],[Gewichtsklasse]])&gt;=1,COUNTIF(I30:I37,Tabelle3[[#This Row],[Gewichtsklasse]])),"unbekannt",IF(COUNTIF(I19:I28,Tabelle3[[#This Row],[Gewichtsklasse]])&gt;=1,"männlich","weiblich")))</f>
        <v/>
      </c>
      <c r="F41" s="67"/>
      <c r="G41" s="68"/>
      <c r="H41" s="79"/>
      <c r="I41" s="78"/>
      <c r="L41" s="30"/>
      <c r="M41" s="29"/>
      <c r="N41" s="29"/>
      <c r="O41" s="29"/>
      <c r="P41" s="29"/>
      <c r="Q41" s="29"/>
    </row>
    <row r="42" spans="1:17">
      <c r="A42" s="66"/>
      <c r="B42" s="66"/>
      <c r="C42" s="101"/>
      <c r="D42" s="66"/>
      <c r="E42" s="67" t="str">
        <f>IF(Tabelle3[[#This Row],[Gewichtsklasse]]="","",IF(AND(COUNTIF(I19:I28,Tabelle3[[#This Row],[Gewichtsklasse]])&gt;=1,COUNTIF(I30:I37,Tabelle3[[#This Row],[Gewichtsklasse]])),"unbekannt",IF(COUNTIF(I19:I28,Tabelle3[[#This Row],[Gewichtsklasse]])&gt;=1,"männlich","weiblich")))</f>
        <v/>
      </c>
      <c r="F42" s="67"/>
      <c r="G42" s="68"/>
      <c r="H42" s="79"/>
      <c r="I42" s="78"/>
      <c r="L42" s="30"/>
      <c r="M42" s="29"/>
      <c r="N42" s="29"/>
      <c r="O42" s="29"/>
      <c r="P42" s="29"/>
      <c r="Q42" s="29"/>
    </row>
    <row r="43" spans="1:17">
      <c r="A43" s="66"/>
      <c r="B43" s="66"/>
      <c r="C43" s="101"/>
      <c r="D43" s="66"/>
      <c r="E43" s="67" t="str">
        <f>IF(Tabelle3[[#This Row],[Gewichtsklasse]]="","",IF(AND(COUNTIF(I19:I28,Tabelle3[[#This Row],[Gewichtsklasse]])&gt;=1,COUNTIF(I30:I37,Tabelle3[[#This Row],[Gewichtsklasse]])),"unbekannt",IF(COUNTIF(I19:I28,Tabelle3[[#This Row],[Gewichtsklasse]])&gt;=1,"männlich","weiblich")))</f>
        <v/>
      </c>
      <c r="F43" s="67"/>
      <c r="G43" s="68"/>
      <c r="H43" s="79"/>
      <c r="I43" s="78"/>
      <c r="K43" s="30"/>
      <c r="L43" s="30"/>
      <c r="M43" s="29"/>
      <c r="N43" s="29"/>
      <c r="O43" s="29"/>
      <c r="P43" s="29"/>
      <c r="Q43" s="29"/>
    </row>
    <row r="44" spans="1:17">
      <c r="A44" s="66"/>
      <c r="B44" s="66"/>
      <c r="C44" s="101"/>
      <c r="D44" s="66"/>
      <c r="E44" s="67" t="str">
        <f>IF(Tabelle3[[#This Row],[Gewichtsklasse]]="","",IF(AND(COUNTIF(I19:I28,Tabelle3[[#This Row],[Gewichtsklasse]])&gt;=1,COUNTIF(I30:I37,Tabelle3[[#This Row],[Gewichtsklasse]])),"unbekannt",IF(COUNTIF(I19:I28,Tabelle3[[#This Row],[Gewichtsklasse]])&gt;=1,"männlich","weiblich")))</f>
        <v/>
      </c>
      <c r="F44" s="67"/>
      <c r="G44" s="68"/>
      <c r="H44" s="79"/>
      <c r="I44" s="78"/>
      <c r="J44" s="29"/>
      <c r="K44" s="30"/>
      <c r="L44" s="30"/>
      <c r="M44" s="29"/>
      <c r="N44" s="29"/>
      <c r="O44" s="29"/>
      <c r="P44" s="29"/>
      <c r="Q44" s="29"/>
    </row>
    <row r="45" spans="1:17">
      <c r="A45" s="66"/>
      <c r="B45" s="66"/>
      <c r="C45" s="101"/>
      <c r="D45" s="66"/>
      <c r="E45" s="67" t="str">
        <f>IF(Tabelle3[[#This Row],[Gewichtsklasse]]="","",IF(AND(COUNTIF(I19:I28,Tabelle3[[#This Row],[Gewichtsklasse]])&gt;=1,COUNTIF(I30:I37,Tabelle3[[#This Row],[Gewichtsklasse]])),"unbekannt",IF(COUNTIF(I19:I28,Tabelle3[[#This Row],[Gewichtsklasse]])&gt;=1,"männlich","weiblich")))</f>
        <v/>
      </c>
      <c r="F45" s="67"/>
      <c r="G45" s="68"/>
      <c r="H45" s="79"/>
      <c r="I45" s="78"/>
      <c r="J45" s="29"/>
      <c r="K45" s="30"/>
      <c r="L45" s="30"/>
      <c r="M45" s="29"/>
      <c r="N45" s="29"/>
      <c r="O45" s="29"/>
      <c r="P45" s="29"/>
      <c r="Q45" s="29"/>
    </row>
    <row r="46" spans="1:17">
      <c r="A46" s="66"/>
      <c r="B46" s="66"/>
      <c r="C46" s="101"/>
      <c r="D46" s="66"/>
      <c r="E46" s="67" t="str">
        <f>IF(Tabelle3[[#This Row],[Gewichtsklasse]]="","",IF(AND(COUNTIF(I19:I28,Tabelle3[[#This Row],[Gewichtsklasse]])&gt;=1,COUNTIF(I30:I37,Tabelle3[[#This Row],[Gewichtsklasse]])),"unbekannt",IF(COUNTIF(I19:I28,Tabelle3[[#This Row],[Gewichtsklasse]])&gt;=1,"männlich","weiblich")))</f>
        <v/>
      </c>
      <c r="F46" s="67"/>
      <c r="G46" s="68"/>
      <c r="H46" s="79"/>
      <c r="I46" s="78"/>
      <c r="J46" s="29"/>
      <c r="K46" s="30"/>
      <c r="L46" s="30"/>
      <c r="M46" s="29"/>
      <c r="N46" s="29"/>
      <c r="O46" s="29"/>
      <c r="P46" s="29"/>
      <c r="Q46" s="29"/>
    </row>
    <row r="47" spans="1:17">
      <c r="A47" s="66"/>
      <c r="B47" s="66"/>
      <c r="C47" s="101"/>
      <c r="D47" s="66"/>
      <c r="E47" s="67" t="str">
        <f>IF(Tabelle3[[#This Row],[Gewichtsklasse]]="","",IF(AND(COUNTIF(I19:I28,Tabelle3[[#This Row],[Gewichtsklasse]])&gt;=1,COUNTIF(I30:I37,Tabelle3[[#This Row],[Gewichtsklasse]])),"unbekannt",IF(COUNTIF(I19:I28,Tabelle3[[#This Row],[Gewichtsklasse]])&gt;=1,"männlich","weiblich")))</f>
        <v/>
      </c>
      <c r="F47" s="67"/>
      <c r="G47" s="68"/>
      <c r="H47" s="79"/>
      <c r="I47" s="78"/>
      <c r="J47" s="29"/>
      <c r="K47" s="30"/>
      <c r="L47" s="30"/>
      <c r="M47" s="29"/>
      <c r="N47" s="29"/>
      <c r="O47" s="29"/>
      <c r="P47" s="29"/>
      <c r="Q47" s="29"/>
    </row>
    <row r="48" spans="1:17">
      <c r="A48" s="66"/>
      <c r="B48" s="66"/>
      <c r="C48" s="101"/>
      <c r="D48" s="66"/>
      <c r="E48" s="67" t="str">
        <f>IF(Tabelle3[[#This Row],[Gewichtsklasse]]="","",IF(AND(COUNTIF(I19:I28,Tabelle3[[#This Row],[Gewichtsklasse]])&gt;=1,COUNTIF(I30:I37,Tabelle3[[#This Row],[Gewichtsklasse]])),"unbekannt",IF(COUNTIF(I19:I28,Tabelle3[[#This Row],[Gewichtsklasse]])&gt;=1,"männlich","weiblich")))</f>
        <v/>
      </c>
      <c r="F48" s="67"/>
      <c r="G48" s="68"/>
      <c r="H48" s="79"/>
      <c r="I48" s="78"/>
      <c r="J48" s="29"/>
      <c r="K48" s="30"/>
      <c r="L48" s="30"/>
      <c r="M48" s="29"/>
      <c r="N48" s="29"/>
      <c r="O48" s="29"/>
      <c r="P48" s="29"/>
      <c r="Q48" s="29"/>
    </row>
    <row r="49" spans="1:17">
      <c r="A49" s="66"/>
      <c r="B49" s="66"/>
      <c r="C49" s="101"/>
      <c r="D49" s="66"/>
      <c r="E49" s="67" t="str">
        <f>IF(Tabelle3[[#This Row],[Gewichtsklasse]]="","",IF(AND(COUNTIF(I19:I28,Tabelle3[[#This Row],[Gewichtsklasse]])&gt;=1,COUNTIF(I30:I37,Tabelle3[[#This Row],[Gewichtsklasse]])),"unbekannt",IF(COUNTIF(I19:I28,Tabelle3[[#This Row],[Gewichtsklasse]])&gt;=1,"männlich","weiblich")))</f>
        <v/>
      </c>
      <c r="F49" s="67"/>
      <c r="G49" s="68"/>
      <c r="H49" s="79"/>
      <c r="I49" s="78"/>
      <c r="J49" s="29"/>
      <c r="K49" s="30"/>
      <c r="L49" s="30"/>
      <c r="M49" s="29"/>
      <c r="N49" s="29"/>
      <c r="O49" s="29"/>
      <c r="P49" s="29"/>
      <c r="Q49" s="29"/>
    </row>
    <row r="50" spans="1:17">
      <c r="A50" s="66"/>
      <c r="B50" s="66"/>
      <c r="C50" s="101"/>
      <c r="D50" s="66"/>
      <c r="E50" s="67" t="str">
        <f>IF(Tabelle3[[#This Row],[Gewichtsklasse]]="","",IF(AND(COUNTIF(I19:I28,Tabelle3[[#This Row],[Gewichtsklasse]])&gt;=1,COUNTIF(I30:I37,Tabelle3[[#This Row],[Gewichtsklasse]])),"unbekannt",IF(COUNTIF(I19:I28,Tabelle3[[#This Row],[Gewichtsklasse]])&gt;=1,"männlich","weiblich")))</f>
        <v/>
      </c>
      <c r="F50" s="67"/>
      <c r="G50" s="68"/>
      <c r="H50" s="79"/>
      <c r="I50" s="78"/>
      <c r="J50" s="32"/>
      <c r="K50" s="22"/>
      <c r="L50" s="22"/>
      <c r="M50" s="22"/>
      <c r="N50" s="22"/>
      <c r="O50" s="32"/>
      <c r="P50" s="22"/>
      <c r="Q50" s="22"/>
    </row>
    <row r="51" spans="1:17">
      <c r="A51" s="66"/>
      <c r="B51" s="66"/>
      <c r="C51" s="101"/>
      <c r="D51" s="66"/>
      <c r="E51" s="67" t="str">
        <f>IF(Tabelle3[[#This Row],[Gewichtsklasse]]="","",IF(AND(COUNTIF(I19:I28,Tabelle3[[#This Row],[Gewichtsklasse]])&gt;=1,COUNTIF(I30:I37,Tabelle3[[#This Row],[Gewichtsklasse]])),"unbekannt",IF(COUNTIF(I19:I28,Tabelle3[[#This Row],[Gewichtsklasse]])&gt;=1,"männlich","weiblich")))</f>
        <v/>
      </c>
      <c r="F51" s="67"/>
      <c r="G51" s="68"/>
      <c r="H51" s="79"/>
      <c r="I51" s="78"/>
      <c r="J51" s="32"/>
      <c r="K51" s="22"/>
      <c r="L51" s="22"/>
      <c r="M51" s="22"/>
      <c r="N51" s="22"/>
      <c r="O51" s="32"/>
      <c r="P51" s="22"/>
      <c r="Q51" s="22"/>
    </row>
    <row r="52" spans="1:17">
      <c r="A52" s="66"/>
      <c r="B52" s="66"/>
      <c r="C52" s="101"/>
      <c r="D52" s="66"/>
      <c r="E52" s="67" t="str">
        <f>IF(Tabelle3[[#This Row],[Gewichtsklasse]]="","",IF(AND(COUNTIF(I19:I28,Tabelle3[[#This Row],[Gewichtsklasse]])&gt;=1,COUNTIF(I30:I37,Tabelle3[[#This Row],[Gewichtsklasse]])),"unbekannt",IF(COUNTIF(I19:I28,Tabelle3[[#This Row],[Gewichtsklasse]])&gt;=1,"männlich","weiblich")))</f>
        <v/>
      </c>
      <c r="F52" s="67"/>
      <c r="G52" s="80"/>
      <c r="H52" s="81"/>
      <c r="I52" s="78"/>
      <c r="J52" s="33"/>
      <c r="K52" s="31"/>
      <c r="L52" s="31"/>
      <c r="M52" s="31"/>
      <c r="N52" s="31"/>
      <c r="O52" s="33"/>
      <c r="P52" s="31"/>
      <c r="Q52" s="31"/>
    </row>
    <row r="54" spans="1:17">
      <c r="B54" s="28"/>
      <c r="C54" s="28"/>
      <c r="D54" s="28"/>
      <c r="E54" s="28"/>
      <c r="F54" s="28"/>
      <c r="G54" s="28"/>
      <c r="H54" s="28"/>
    </row>
    <row r="55" spans="1:17">
      <c r="B55" s="30"/>
      <c r="C55" s="30"/>
      <c r="D55" s="29"/>
      <c r="E55" s="29"/>
      <c r="F55" s="29"/>
      <c r="G55" s="29"/>
      <c r="H55" s="29"/>
    </row>
    <row r="56" spans="1:17">
      <c r="B56" s="30"/>
      <c r="C56" s="30"/>
      <c r="D56" s="29"/>
      <c r="E56" s="29"/>
      <c r="F56" s="29"/>
      <c r="G56" s="29"/>
      <c r="H56" s="29"/>
    </row>
    <row r="57" spans="1:17">
      <c r="B57" s="31"/>
      <c r="C57" s="30"/>
      <c r="D57" s="29"/>
      <c r="E57" s="29"/>
      <c r="F57" s="29"/>
      <c r="G57" s="29"/>
      <c r="H57" s="29"/>
    </row>
    <row r="58" spans="1:17">
      <c r="B58" s="30"/>
      <c r="C58" s="30"/>
      <c r="D58" s="29"/>
      <c r="E58" s="29"/>
      <c r="F58" s="29"/>
      <c r="G58" s="29"/>
      <c r="H58" s="29"/>
    </row>
    <row r="59" spans="1:17">
      <c r="B59" s="30"/>
      <c r="C59" s="30"/>
      <c r="D59" s="29"/>
      <c r="E59" s="29"/>
      <c r="F59" s="29"/>
      <c r="G59" s="29"/>
      <c r="H59" s="29"/>
    </row>
  </sheetData>
  <mergeCells count="15">
    <mergeCell ref="C9:F9"/>
    <mergeCell ref="A11:F11"/>
    <mergeCell ref="A2:I2"/>
    <mergeCell ref="A4:F4"/>
    <mergeCell ref="C8:E8"/>
    <mergeCell ref="H11:I11"/>
    <mergeCell ref="H4:I4"/>
    <mergeCell ref="A7:B7"/>
    <mergeCell ref="A6:B6"/>
    <mergeCell ref="A5:B5"/>
    <mergeCell ref="A8:B8"/>
    <mergeCell ref="A9:B9"/>
    <mergeCell ref="C5:F5"/>
    <mergeCell ref="C6:F6"/>
    <mergeCell ref="C7:F7"/>
  </mergeCells>
  <phoneticPr fontId="3" type="noConversion"/>
  <dataValidations count="5">
    <dataValidation type="list" allowBlank="1" showInputMessage="1" showErrorMessage="1" sqref="H40:H52 E13:E52" xr:uid="{13986E26-DE4B-ED4B-AB38-BF631A5209C2}">
      <formula1>$I$12:$I$14</formula1>
    </dataValidation>
    <dataValidation type="textLength" allowBlank="1" showInputMessage="1" showErrorMessage="1" sqref="C8:C9 F8:F9 D9:E9" xr:uid="{C18B5D4E-D98A-1E4B-A196-65AD8B201151}">
      <formula1>3</formula1>
      <formula2>100</formula2>
    </dataValidation>
    <dataValidation type="textLength" allowBlank="1" showInputMessage="1" showErrorMessage="1" sqref="A13:B52" xr:uid="{5655533F-F2F8-8B40-A9AA-A80821A09799}">
      <formula1>2</formula1>
      <formula2>100</formula2>
    </dataValidation>
    <dataValidation type="list" allowBlank="1" showInputMessage="1" showErrorMessage="1" sqref="D13:D52" xr:uid="{ABD15C72-0342-354A-8E51-07DD48DBC2F4}">
      <formula1>$I$19:$I$38</formula1>
    </dataValidation>
    <dataValidation type="list" allowBlank="1" showInputMessage="1" showErrorMessage="1" sqref="C13:C52" xr:uid="{49AB64FE-45CC-D340-9E6C-4DB8988DC51C}">
      <formula1>$I$15:$I$18</formula1>
    </dataValidation>
  </dataValidations>
  <pageMargins left="0.7" right="0.7" top="0.78740157499999996" bottom="0.78740157499999996" header="0.3" footer="0.3"/>
  <pageSetup paperSize="9" orientation="portrait" horizontalDpi="0" verticalDpi="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D175A-4782-1344-A500-3DB0DEAA1E43}">
  <sheetPr codeName="Tabelle4"/>
  <dimension ref="A1:K240"/>
  <sheetViews>
    <sheetView workbookViewId="0"/>
  </sheetViews>
  <sheetFormatPr baseColWidth="10" defaultRowHeight="16"/>
  <cols>
    <col min="1" max="1" width="23" customWidth="1"/>
    <col min="2" max="7" width="18.1640625" customWidth="1"/>
    <col min="8" max="8" width="22.33203125" customWidth="1"/>
    <col min="9" max="11" width="18.1640625" customWidth="1"/>
    <col min="12" max="12" width="19.33203125" customWidth="1"/>
  </cols>
  <sheetData>
    <row r="1" spans="1:11" s="43" customFormat="1" ht="19">
      <c r="A1" s="43" t="s">
        <v>200</v>
      </c>
      <c r="B1" s="43" t="s">
        <v>119</v>
      </c>
      <c r="C1" s="43" t="s">
        <v>72</v>
      </c>
      <c r="D1" s="43" t="s">
        <v>73</v>
      </c>
      <c r="E1" s="43" t="s">
        <v>74</v>
      </c>
      <c r="F1" s="43" t="s">
        <v>75</v>
      </c>
      <c r="G1" s="43" t="s">
        <v>153</v>
      </c>
      <c r="H1" s="43" t="s">
        <v>154</v>
      </c>
      <c r="I1" s="43" t="s">
        <v>76</v>
      </c>
      <c r="J1" s="43" t="s">
        <v>201</v>
      </c>
      <c r="K1" s="43" t="s">
        <v>77</v>
      </c>
    </row>
    <row r="2" spans="1:11">
      <c r="A2" s="42" t="str">
        <f>IF(NOT(E2=""),"Judo-Verband Berlin e.V.","")</f>
        <v/>
      </c>
      <c r="B2" s="42" t="str">
        <f>IF(NOT(E2=""),Meldeliste!C$8 &amp; " e.V.","")</f>
        <v/>
      </c>
      <c r="C2" s="42" t="str">
        <f>IF(NOT(E2=""),Meldeliste!E13,"")</f>
        <v/>
      </c>
      <c r="D2" s="42" t="str">
        <f>IF(NOT(E2=""),YEAR(G2),"")</f>
        <v/>
      </c>
      <c r="E2" s="45" t="str">
        <f>IF(Meldeliste!A13="","",Meldeliste!A13)</f>
        <v/>
      </c>
      <c r="F2" s="42" t="str">
        <f>IF(NOT(E2=""),Meldeliste!B13,"")</f>
        <v/>
      </c>
      <c r="G2" s="44" t="str">
        <f>IF(NOT(E2=""),Meldeliste!C13,"")</f>
        <v/>
      </c>
      <c r="H2" s="42"/>
      <c r="I2" s="42" t="str">
        <f>IF(NOT(E2=""),Meldeliste!D13,"")</f>
        <v/>
      </c>
      <c r="J2" s="42" t="str">
        <f>IF(NOT(E2=""),Meldeliste!C$9,"")</f>
        <v/>
      </c>
      <c r="K2" s="42" t="str">
        <f>IF(NOT(E2=""),Meldeliste!F13,"")</f>
        <v/>
      </c>
    </row>
    <row r="3" spans="1:11">
      <c r="A3" s="42" t="str">
        <f t="shared" ref="A3:A66" si="0">IF(NOT(E3=""),"Judo-Verband Berlin e.V.","")</f>
        <v/>
      </c>
      <c r="B3" s="42" t="str">
        <f>IF(NOT(E3=""),Meldeliste!C$8 &amp; " e.V.","")</f>
        <v/>
      </c>
      <c r="C3" s="42" t="str">
        <f>IF(NOT(E3=""),Meldeliste!E14,"")</f>
        <v/>
      </c>
      <c r="D3" s="42" t="str">
        <f t="shared" ref="D3:D66" si="1">IF(NOT(E3=""),YEAR(G3),"")</f>
        <v/>
      </c>
      <c r="E3" s="45" t="str">
        <f>IF(Meldeliste!A14="","",Meldeliste!A14)</f>
        <v/>
      </c>
      <c r="F3" s="42" t="str">
        <f>IF(NOT(E3=""),Meldeliste!B14,"")</f>
        <v/>
      </c>
      <c r="G3" s="44" t="str">
        <f>IF(NOT(E3=""),Meldeliste!C14,"")</f>
        <v/>
      </c>
      <c r="H3" s="42"/>
      <c r="I3" s="42" t="str">
        <f>IF(NOT(E3=""),Meldeliste!D14,"")</f>
        <v/>
      </c>
      <c r="J3" s="42" t="str">
        <f>IF(NOT(E3=""),Meldeliste!C$9,"")</f>
        <v/>
      </c>
      <c r="K3" s="42" t="str">
        <f>IF(NOT(E3=""),Meldeliste!F14,"")</f>
        <v/>
      </c>
    </row>
    <row r="4" spans="1:11">
      <c r="A4" s="42" t="str">
        <f t="shared" si="0"/>
        <v/>
      </c>
      <c r="B4" s="42" t="str">
        <f>IF(NOT(E4=""),Meldeliste!C$8 &amp; " e.V.","")</f>
        <v/>
      </c>
      <c r="C4" s="42" t="str">
        <f>IF(NOT(E4=""),Meldeliste!E15,"")</f>
        <v/>
      </c>
      <c r="D4" s="42" t="str">
        <f t="shared" si="1"/>
        <v/>
      </c>
      <c r="E4" s="45" t="str">
        <f>IF(Meldeliste!A15="","",Meldeliste!A15)</f>
        <v/>
      </c>
      <c r="F4" s="42" t="str">
        <f>IF(NOT(E4=""),Meldeliste!B15,"")</f>
        <v/>
      </c>
      <c r="G4" s="44" t="str">
        <f>IF(NOT(E4=""),Meldeliste!C15,"")</f>
        <v/>
      </c>
      <c r="H4" s="42"/>
      <c r="I4" s="42" t="str">
        <f>IF(NOT(E4=""),Meldeliste!D15,"")</f>
        <v/>
      </c>
      <c r="J4" s="42" t="str">
        <f>IF(NOT(E4=""),Meldeliste!C$9,"")</f>
        <v/>
      </c>
      <c r="K4" s="42" t="str">
        <f>IF(NOT(E4=""),Meldeliste!F15,"")</f>
        <v/>
      </c>
    </row>
    <row r="5" spans="1:11">
      <c r="A5" s="42" t="str">
        <f t="shared" si="0"/>
        <v/>
      </c>
      <c r="B5" s="42" t="str">
        <f>IF(NOT(E5=""),Meldeliste!C$8 &amp; " e.V.","")</f>
        <v/>
      </c>
      <c r="C5" s="42" t="str">
        <f>IF(NOT(E5=""),Meldeliste!E16,"")</f>
        <v/>
      </c>
      <c r="D5" s="42" t="str">
        <f t="shared" si="1"/>
        <v/>
      </c>
      <c r="E5" s="45" t="str">
        <f>IF(Meldeliste!A16="","",Meldeliste!A16)</f>
        <v/>
      </c>
      <c r="F5" s="42" t="str">
        <f>IF(NOT(E5=""),Meldeliste!B16,"")</f>
        <v/>
      </c>
      <c r="G5" s="44" t="str">
        <f>IF(NOT(E5=""),Meldeliste!C16,"")</f>
        <v/>
      </c>
      <c r="H5" s="42"/>
      <c r="I5" s="42" t="str">
        <f>IF(NOT(E5=""),Meldeliste!D16,"")</f>
        <v/>
      </c>
      <c r="J5" s="42" t="str">
        <f>IF(NOT(E5=""),Meldeliste!C$9,"")</f>
        <v/>
      </c>
      <c r="K5" s="42" t="str">
        <f>IF(NOT(E5=""),Meldeliste!F16,"")</f>
        <v/>
      </c>
    </row>
    <row r="6" spans="1:11">
      <c r="A6" s="42" t="str">
        <f t="shared" si="0"/>
        <v/>
      </c>
      <c r="B6" s="42" t="str">
        <f>IF(NOT(E6=""),Meldeliste!C$8 &amp; " e.V.","")</f>
        <v/>
      </c>
      <c r="C6" s="42" t="str">
        <f>IF(NOT(E6=""),Meldeliste!E17,"")</f>
        <v/>
      </c>
      <c r="D6" s="42" t="str">
        <f t="shared" si="1"/>
        <v/>
      </c>
      <c r="E6" s="45" t="str">
        <f>IF(Meldeliste!A17="","",Meldeliste!A17)</f>
        <v/>
      </c>
      <c r="F6" s="42" t="str">
        <f>IF(NOT(E6=""),Meldeliste!B17,"")</f>
        <v/>
      </c>
      <c r="G6" s="44" t="str">
        <f>IF(NOT(E6=""),Meldeliste!C17,"")</f>
        <v/>
      </c>
      <c r="H6" s="42"/>
      <c r="I6" s="42" t="str">
        <f>IF(NOT(E6=""),Meldeliste!D17,"")</f>
        <v/>
      </c>
      <c r="J6" s="42" t="str">
        <f>IF(NOT(E6=""),Meldeliste!C$9,"")</f>
        <v/>
      </c>
      <c r="K6" s="42" t="str">
        <f>IF(NOT(E6=""),Meldeliste!F17,"")</f>
        <v/>
      </c>
    </row>
    <row r="7" spans="1:11">
      <c r="A7" s="42" t="str">
        <f t="shared" si="0"/>
        <v/>
      </c>
      <c r="B7" s="42" t="str">
        <f>IF(NOT(E7=""),Meldeliste!C$8 &amp; " e.V.","")</f>
        <v/>
      </c>
      <c r="C7" s="42" t="str">
        <f>IF(NOT(E7=""),Meldeliste!E18,"")</f>
        <v/>
      </c>
      <c r="D7" s="42" t="str">
        <f t="shared" si="1"/>
        <v/>
      </c>
      <c r="E7" s="45" t="str">
        <f>IF(Meldeliste!A18="","",Meldeliste!A18)</f>
        <v/>
      </c>
      <c r="F7" s="42" t="str">
        <f>IF(NOT(E7=""),Meldeliste!B18,"")</f>
        <v/>
      </c>
      <c r="G7" s="44" t="str">
        <f>IF(NOT(E7=""),Meldeliste!C18,"")</f>
        <v/>
      </c>
      <c r="H7" s="42"/>
      <c r="I7" s="42" t="str">
        <f>IF(NOT(E7=""),Meldeliste!D18,"")</f>
        <v/>
      </c>
      <c r="J7" s="42" t="str">
        <f>IF(NOT(E7=""),Meldeliste!C$9,"")</f>
        <v/>
      </c>
      <c r="K7" s="42" t="str">
        <f>IF(NOT(E7=""),Meldeliste!F18,"")</f>
        <v/>
      </c>
    </row>
    <row r="8" spans="1:11">
      <c r="A8" s="42" t="str">
        <f t="shared" si="0"/>
        <v/>
      </c>
      <c r="B8" s="42" t="str">
        <f>IF(NOT(E8=""),Meldeliste!C$8 &amp; " e.V.","")</f>
        <v/>
      </c>
      <c r="C8" s="42" t="str">
        <f>IF(NOT(E8=""),Meldeliste!E19,"")</f>
        <v/>
      </c>
      <c r="D8" s="42" t="str">
        <f t="shared" si="1"/>
        <v/>
      </c>
      <c r="E8" s="45" t="str">
        <f>IF(Meldeliste!A19="","",Meldeliste!A19)</f>
        <v/>
      </c>
      <c r="F8" s="42" t="str">
        <f>IF(NOT(E8=""),Meldeliste!B19,"")</f>
        <v/>
      </c>
      <c r="G8" s="44" t="str">
        <f>IF(NOT(E8=""),Meldeliste!C19,"")</f>
        <v/>
      </c>
      <c r="H8" s="42"/>
      <c r="I8" s="42" t="str">
        <f>IF(NOT(E8=""),Meldeliste!D19,"")</f>
        <v/>
      </c>
      <c r="J8" s="42" t="str">
        <f>IF(NOT(E8=""),Meldeliste!C$9,"")</f>
        <v/>
      </c>
      <c r="K8" s="42" t="str">
        <f>IF(NOT(E8=""),Meldeliste!F19,"")</f>
        <v/>
      </c>
    </row>
    <row r="9" spans="1:11">
      <c r="A9" s="42" t="str">
        <f t="shared" si="0"/>
        <v/>
      </c>
      <c r="B9" s="42" t="str">
        <f>IF(NOT(E9=""),Meldeliste!C$8 &amp; " e.V.","")</f>
        <v/>
      </c>
      <c r="C9" s="42" t="str">
        <f>IF(NOT(E9=""),Meldeliste!E20,"")</f>
        <v/>
      </c>
      <c r="D9" s="42" t="str">
        <f t="shared" si="1"/>
        <v/>
      </c>
      <c r="E9" s="45" t="str">
        <f>IF(Meldeliste!A20="","",Meldeliste!A20)</f>
        <v/>
      </c>
      <c r="F9" s="42" t="str">
        <f>IF(NOT(E9=""),Meldeliste!B20,"")</f>
        <v/>
      </c>
      <c r="G9" s="44" t="str">
        <f>IF(NOT(E9=""),Meldeliste!C20,"")</f>
        <v/>
      </c>
      <c r="H9" s="42"/>
      <c r="I9" s="42" t="str">
        <f>IF(NOT(E9=""),Meldeliste!D20,"")</f>
        <v/>
      </c>
      <c r="J9" s="42" t="str">
        <f>IF(NOT(E9=""),Meldeliste!C$9,"")</f>
        <v/>
      </c>
      <c r="K9" s="42" t="str">
        <f>IF(NOT(E9=""),Meldeliste!F20,"")</f>
        <v/>
      </c>
    </row>
    <row r="10" spans="1:11">
      <c r="A10" s="42" t="str">
        <f t="shared" si="0"/>
        <v/>
      </c>
      <c r="B10" s="42" t="str">
        <f>IF(NOT(E10=""),Meldeliste!C$8 &amp; " e.V.","")</f>
        <v/>
      </c>
      <c r="C10" s="42" t="str">
        <f>IF(NOT(E10=""),Meldeliste!E21,"")</f>
        <v/>
      </c>
      <c r="D10" s="42" t="str">
        <f t="shared" si="1"/>
        <v/>
      </c>
      <c r="E10" s="45" t="str">
        <f>IF(Meldeliste!A21="","",Meldeliste!A21)</f>
        <v/>
      </c>
      <c r="F10" s="42" t="str">
        <f>IF(NOT(E10=""),Meldeliste!B21,"")</f>
        <v/>
      </c>
      <c r="G10" s="44" t="str">
        <f>IF(NOT(E10=""),Meldeliste!C21,"")</f>
        <v/>
      </c>
      <c r="H10" s="42"/>
      <c r="I10" s="42" t="str">
        <f>IF(NOT(E10=""),Meldeliste!D21,"")</f>
        <v/>
      </c>
      <c r="J10" s="42" t="str">
        <f>IF(NOT(E10=""),Meldeliste!C$9,"")</f>
        <v/>
      </c>
      <c r="K10" s="42" t="str">
        <f>IF(NOT(E10=""),Meldeliste!F21,"")</f>
        <v/>
      </c>
    </row>
    <row r="11" spans="1:11">
      <c r="A11" s="42" t="str">
        <f t="shared" si="0"/>
        <v/>
      </c>
      <c r="B11" s="42" t="str">
        <f>IF(NOT(E11=""),Meldeliste!C$8 &amp; " e.V.","")</f>
        <v/>
      </c>
      <c r="C11" s="42" t="str">
        <f>IF(NOT(E11=""),Meldeliste!E22,"")</f>
        <v/>
      </c>
      <c r="D11" s="42" t="str">
        <f t="shared" si="1"/>
        <v/>
      </c>
      <c r="E11" s="45" t="str">
        <f>IF(Meldeliste!A22="","",Meldeliste!A22)</f>
        <v/>
      </c>
      <c r="F11" s="42" t="str">
        <f>IF(NOT(E11=""),Meldeliste!B22,"")</f>
        <v/>
      </c>
      <c r="G11" s="44" t="str">
        <f>IF(NOT(E11=""),Meldeliste!C22,"")</f>
        <v/>
      </c>
      <c r="H11" s="42"/>
      <c r="I11" s="42" t="str">
        <f>IF(NOT(E11=""),Meldeliste!D22,"")</f>
        <v/>
      </c>
      <c r="J11" s="42" t="str">
        <f>IF(NOT(E11=""),Meldeliste!C$9,"")</f>
        <v/>
      </c>
      <c r="K11" s="42" t="str">
        <f>IF(NOT(E11=""),Meldeliste!F22,"")</f>
        <v/>
      </c>
    </row>
    <row r="12" spans="1:11">
      <c r="A12" s="42" t="str">
        <f t="shared" si="0"/>
        <v/>
      </c>
      <c r="B12" s="42" t="str">
        <f>IF(NOT(E12=""),Meldeliste!C$8 &amp; " e.V.","")</f>
        <v/>
      </c>
      <c r="C12" s="42" t="str">
        <f>IF(NOT(E12=""),Meldeliste!E23,"")</f>
        <v/>
      </c>
      <c r="D12" s="42" t="str">
        <f t="shared" si="1"/>
        <v/>
      </c>
      <c r="E12" s="45" t="str">
        <f>IF(Meldeliste!A23="","",Meldeliste!A23)</f>
        <v/>
      </c>
      <c r="F12" s="42" t="str">
        <f>IF(NOT(E12=""),Meldeliste!B23,"")</f>
        <v/>
      </c>
      <c r="G12" s="44" t="str">
        <f>IF(NOT(E12=""),Meldeliste!C23,"")</f>
        <v/>
      </c>
      <c r="H12" s="42"/>
      <c r="I12" s="42" t="str">
        <f>IF(NOT(E12=""),Meldeliste!D23,"")</f>
        <v/>
      </c>
      <c r="J12" s="42" t="str">
        <f>IF(NOT(E12=""),Meldeliste!C$9,"")</f>
        <v/>
      </c>
      <c r="K12" s="42" t="str">
        <f>IF(NOT(E12=""),Meldeliste!F23,"")</f>
        <v/>
      </c>
    </row>
    <row r="13" spans="1:11">
      <c r="A13" s="42" t="str">
        <f t="shared" si="0"/>
        <v/>
      </c>
      <c r="B13" s="42" t="str">
        <f>IF(NOT(E13=""),Meldeliste!C$8 &amp; " e.V.","")</f>
        <v/>
      </c>
      <c r="C13" s="42" t="str">
        <f>IF(NOT(E13=""),Meldeliste!E24,"")</f>
        <v/>
      </c>
      <c r="D13" s="42" t="str">
        <f t="shared" si="1"/>
        <v/>
      </c>
      <c r="E13" s="45" t="str">
        <f>IF(Meldeliste!A24="","",Meldeliste!A24)</f>
        <v/>
      </c>
      <c r="F13" s="42" t="str">
        <f>IF(NOT(E13=""),Meldeliste!B24,"")</f>
        <v/>
      </c>
      <c r="G13" s="44" t="str">
        <f>IF(NOT(E13=""),Meldeliste!C24,"")</f>
        <v/>
      </c>
      <c r="H13" s="42"/>
      <c r="I13" s="42" t="str">
        <f>IF(NOT(E13=""),Meldeliste!D24,"")</f>
        <v/>
      </c>
      <c r="J13" s="42" t="str">
        <f>IF(NOT(E13=""),Meldeliste!C$9,"")</f>
        <v/>
      </c>
      <c r="K13" s="42" t="str">
        <f>IF(NOT(E13=""),Meldeliste!F24,"")</f>
        <v/>
      </c>
    </row>
    <row r="14" spans="1:11">
      <c r="A14" s="42" t="str">
        <f t="shared" si="0"/>
        <v/>
      </c>
      <c r="B14" s="42" t="str">
        <f>IF(NOT(E14=""),Meldeliste!C$8 &amp; " e.V.","")</f>
        <v/>
      </c>
      <c r="C14" s="42" t="str">
        <f>IF(NOT(E14=""),Meldeliste!E25,"")</f>
        <v/>
      </c>
      <c r="D14" s="42" t="str">
        <f t="shared" si="1"/>
        <v/>
      </c>
      <c r="E14" s="45" t="str">
        <f>IF(Meldeliste!A25="","",Meldeliste!A25)</f>
        <v/>
      </c>
      <c r="F14" s="42" t="str">
        <f>IF(NOT(E14=""),Meldeliste!B25,"")</f>
        <v/>
      </c>
      <c r="G14" s="44" t="str">
        <f>IF(NOT(E14=""),Meldeliste!C25,"")</f>
        <v/>
      </c>
      <c r="H14" s="42"/>
      <c r="I14" s="42" t="str">
        <f>IF(NOT(E14=""),Meldeliste!D25,"")</f>
        <v/>
      </c>
      <c r="J14" s="42" t="str">
        <f>IF(NOT(E14=""),Meldeliste!C$9,"")</f>
        <v/>
      </c>
      <c r="K14" s="42" t="str">
        <f>IF(NOT(E14=""),Meldeliste!F25,"")</f>
        <v/>
      </c>
    </row>
    <row r="15" spans="1:11">
      <c r="A15" s="42" t="str">
        <f t="shared" si="0"/>
        <v/>
      </c>
      <c r="B15" s="42" t="str">
        <f>IF(NOT(E15=""),Meldeliste!C$8 &amp; " e.V.","")</f>
        <v/>
      </c>
      <c r="C15" s="42" t="str">
        <f>IF(NOT(E15=""),Meldeliste!E26,"")</f>
        <v/>
      </c>
      <c r="D15" s="42" t="str">
        <f t="shared" si="1"/>
        <v/>
      </c>
      <c r="E15" s="45" t="str">
        <f>IF(Meldeliste!A26="","",Meldeliste!A26)</f>
        <v/>
      </c>
      <c r="F15" s="42" t="str">
        <f>IF(NOT(E15=""),Meldeliste!B26,"")</f>
        <v/>
      </c>
      <c r="G15" s="44" t="str">
        <f>IF(NOT(E15=""),Meldeliste!C26,"")</f>
        <v/>
      </c>
      <c r="H15" s="42"/>
      <c r="I15" s="42" t="str">
        <f>IF(NOT(E15=""),Meldeliste!D26,"")</f>
        <v/>
      </c>
      <c r="J15" s="42" t="str">
        <f>IF(NOT(E15=""),Meldeliste!C$9,"")</f>
        <v/>
      </c>
      <c r="K15" s="42" t="str">
        <f>IF(NOT(E15=""),Meldeliste!F26,"")</f>
        <v/>
      </c>
    </row>
    <row r="16" spans="1:11">
      <c r="A16" s="42" t="str">
        <f t="shared" si="0"/>
        <v/>
      </c>
      <c r="B16" s="42" t="str">
        <f>IF(NOT(E16=""),Meldeliste!C$8 &amp; " e.V.","")</f>
        <v/>
      </c>
      <c r="C16" s="42" t="str">
        <f>IF(NOT(E16=""),Meldeliste!E27,"")</f>
        <v/>
      </c>
      <c r="D16" s="42" t="str">
        <f t="shared" si="1"/>
        <v/>
      </c>
      <c r="E16" s="45" t="str">
        <f>IF(Meldeliste!A27="","",Meldeliste!A27)</f>
        <v/>
      </c>
      <c r="F16" s="42" t="str">
        <f>IF(NOT(E16=""),Meldeliste!B27,"")</f>
        <v/>
      </c>
      <c r="G16" s="44" t="str">
        <f>IF(NOT(E16=""),Meldeliste!C27,"")</f>
        <v/>
      </c>
      <c r="H16" s="42"/>
      <c r="I16" s="42" t="str">
        <f>IF(NOT(E16=""),Meldeliste!D27,"")</f>
        <v/>
      </c>
      <c r="J16" s="42" t="str">
        <f>IF(NOT(E16=""),Meldeliste!C$9,"")</f>
        <v/>
      </c>
      <c r="K16" s="42" t="str">
        <f>IF(NOT(E16=""),Meldeliste!F27,"")</f>
        <v/>
      </c>
    </row>
    <row r="17" spans="1:11">
      <c r="A17" s="42" t="str">
        <f t="shared" si="0"/>
        <v/>
      </c>
      <c r="B17" s="42" t="str">
        <f>IF(NOT(E17=""),Meldeliste!C$8 &amp; " e.V.","")</f>
        <v/>
      </c>
      <c r="C17" s="42" t="str">
        <f>IF(NOT(E17=""),Meldeliste!E28,"")</f>
        <v/>
      </c>
      <c r="D17" s="42" t="str">
        <f t="shared" si="1"/>
        <v/>
      </c>
      <c r="E17" s="45" t="str">
        <f>IF(Meldeliste!A28="","",Meldeliste!A28)</f>
        <v/>
      </c>
      <c r="F17" s="42" t="str">
        <f>IF(NOT(E17=""),Meldeliste!B28,"")</f>
        <v/>
      </c>
      <c r="G17" s="44" t="str">
        <f>IF(NOT(E17=""),Meldeliste!C28,"")</f>
        <v/>
      </c>
      <c r="H17" s="42"/>
      <c r="I17" s="42" t="str">
        <f>IF(NOT(E17=""),Meldeliste!D28,"")</f>
        <v/>
      </c>
      <c r="J17" s="42" t="str">
        <f>IF(NOT(E17=""),Meldeliste!C$9,"")</f>
        <v/>
      </c>
      <c r="K17" s="42" t="str">
        <f>IF(NOT(E17=""),Meldeliste!F28,"")</f>
        <v/>
      </c>
    </row>
    <row r="18" spans="1:11">
      <c r="A18" s="42" t="str">
        <f t="shared" si="0"/>
        <v/>
      </c>
      <c r="B18" s="42" t="str">
        <f>IF(NOT(E18=""),Meldeliste!C$8 &amp; " e.V.","")</f>
        <v/>
      </c>
      <c r="C18" s="42" t="str">
        <f>IF(NOT(E18=""),Meldeliste!E29,"")</f>
        <v/>
      </c>
      <c r="D18" s="42" t="str">
        <f t="shared" si="1"/>
        <v/>
      </c>
      <c r="E18" s="45" t="str">
        <f>IF(Meldeliste!A29="","",Meldeliste!A29)</f>
        <v/>
      </c>
      <c r="F18" s="42" t="str">
        <f>IF(NOT(E18=""),Meldeliste!B29,"")</f>
        <v/>
      </c>
      <c r="G18" s="44" t="str">
        <f>IF(NOT(E18=""),Meldeliste!C29,"")</f>
        <v/>
      </c>
      <c r="H18" s="42"/>
      <c r="I18" s="42" t="str">
        <f>IF(NOT(E18=""),Meldeliste!D29,"")</f>
        <v/>
      </c>
      <c r="J18" s="42" t="str">
        <f>IF(NOT(E18=""),Meldeliste!C$9,"")</f>
        <v/>
      </c>
      <c r="K18" s="42" t="str">
        <f>IF(NOT(E18=""),Meldeliste!F29,"")</f>
        <v/>
      </c>
    </row>
    <row r="19" spans="1:11">
      <c r="A19" s="42" t="str">
        <f t="shared" si="0"/>
        <v/>
      </c>
      <c r="B19" s="42" t="str">
        <f>IF(NOT(E19=""),Meldeliste!C$8 &amp; " e.V.","")</f>
        <v/>
      </c>
      <c r="C19" s="42" t="str">
        <f>IF(NOT(E19=""),Meldeliste!E30,"")</f>
        <v/>
      </c>
      <c r="D19" s="42" t="str">
        <f t="shared" si="1"/>
        <v/>
      </c>
      <c r="E19" s="45" t="str">
        <f>IF(Meldeliste!A30="","",Meldeliste!A30)</f>
        <v/>
      </c>
      <c r="F19" s="42" t="str">
        <f>IF(NOT(E19=""),Meldeliste!B30,"")</f>
        <v/>
      </c>
      <c r="G19" s="44" t="str">
        <f>IF(NOT(E19=""),Meldeliste!C30,"")</f>
        <v/>
      </c>
      <c r="H19" s="42"/>
      <c r="I19" s="42" t="str">
        <f>IF(NOT(E19=""),Meldeliste!D30,"")</f>
        <v/>
      </c>
      <c r="J19" s="42" t="str">
        <f>IF(NOT(E19=""),Meldeliste!C$9,"")</f>
        <v/>
      </c>
      <c r="K19" s="42" t="str">
        <f>IF(NOT(E19=""),Meldeliste!F30,"")</f>
        <v/>
      </c>
    </row>
    <row r="20" spans="1:11">
      <c r="A20" s="42" t="str">
        <f t="shared" si="0"/>
        <v/>
      </c>
      <c r="B20" s="42" t="str">
        <f>IF(NOT(E20=""),Meldeliste!C$8 &amp; " e.V.","")</f>
        <v/>
      </c>
      <c r="C20" s="42" t="str">
        <f>IF(NOT(E20=""),Meldeliste!E31,"")</f>
        <v/>
      </c>
      <c r="D20" s="42" t="str">
        <f t="shared" si="1"/>
        <v/>
      </c>
      <c r="E20" s="45" t="str">
        <f>IF(Meldeliste!A31="","",Meldeliste!A31)</f>
        <v/>
      </c>
      <c r="F20" s="42" t="str">
        <f>IF(NOT(E20=""),Meldeliste!B31,"")</f>
        <v/>
      </c>
      <c r="G20" s="44" t="str">
        <f>IF(NOT(E20=""),Meldeliste!C31,"")</f>
        <v/>
      </c>
      <c r="H20" s="42"/>
      <c r="I20" s="42" t="str">
        <f>IF(NOT(E20=""),Meldeliste!D31,"")</f>
        <v/>
      </c>
      <c r="J20" s="42" t="str">
        <f>IF(NOT(E20=""),Meldeliste!C$9,"")</f>
        <v/>
      </c>
      <c r="K20" s="42" t="str">
        <f>IF(NOT(E20=""),Meldeliste!F31,"")</f>
        <v/>
      </c>
    </row>
    <row r="21" spans="1:11">
      <c r="A21" s="42" t="str">
        <f t="shared" si="0"/>
        <v/>
      </c>
      <c r="B21" s="42" t="str">
        <f>IF(NOT(E21=""),Meldeliste!C$8 &amp; " e.V.","")</f>
        <v/>
      </c>
      <c r="C21" s="42" t="str">
        <f>IF(NOT(E21=""),Meldeliste!E32,"")</f>
        <v/>
      </c>
      <c r="D21" s="42" t="str">
        <f t="shared" si="1"/>
        <v/>
      </c>
      <c r="E21" s="45" t="str">
        <f>IF(Meldeliste!A32="","",Meldeliste!A32)</f>
        <v/>
      </c>
      <c r="F21" s="42" t="str">
        <f>IF(NOT(E21=""),Meldeliste!B32,"")</f>
        <v/>
      </c>
      <c r="G21" s="44" t="str">
        <f>IF(NOT(E21=""),Meldeliste!C32,"")</f>
        <v/>
      </c>
      <c r="H21" s="42"/>
      <c r="I21" s="42" t="str">
        <f>IF(NOT(E21=""),Meldeliste!D32,"")</f>
        <v/>
      </c>
      <c r="J21" s="42" t="str">
        <f>IF(NOT(E21=""),Meldeliste!C$9,"")</f>
        <v/>
      </c>
      <c r="K21" s="42" t="str">
        <f>IF(NOT(E21=""),Meldeliste!F32,"")</f>
        <v/>
      </c>
    </row>
    <row r="22" spans="1:11">
      <c r="A22" s="42" t="str">
        <f t="shared" si="0"/>
        <v/>
      </c>
      <c r="B22" s="42" t="str">
        <f>IF(NOT(E22=""),Meldeliste!C$8 &amp; " e.V.","")</f>
        <v/>
      </c>
      <c r="C22" s="42" t="str">
        <f>IF(NOT(E22=""),Meldeliste!E33,"")</f>
        <v/>
      </c>
      <c r="D22" s="42" t="str">
        <f t="shared" si="1"/>
        <v/>
      </c>
      <c r="E22" s="45" t="str">
        <f>IF(Meldeliste!A33="","",Meldeliste!A33)</f>
        <v/>
      </c>
      <c r="F22" s="42" t="str">
        <f>IF(NOT(E22=""),Meldeliste!B33,"")</f>
        <v/>
      </c>
      <c r="G22" s="44" t="str">
        <f>IF(NOT(E22=""),Meldeliste!C33,"")</f>
        <v/>
      </c>
      <c r="H22" s="42"/>
      <c r="I22" s="42" t="str">
        <f>IF(NOT(E22=""),Meldeliste!D33,"")</f>
        <v/>
      </c>
      <c r="J22" s="42" t="str">
        <f>IF(NOT(E22=""),Meldeliste!C$9,"")</f>
        <v/>
      </c>
      <c r="K22" s="42" t="str">
        <f>IF(NOT(E22=""),Meldeliste!F33,"")</f>
        <v/>
      </c>
    </row>
    <row r="23" spans="1:11">
      <c r="A23" s="42" t="str">
        <f t="shared" si="0"/>
        <v/>
      </c>
      <c r="B23" s="42" t="str">
        <f>IF(NOT(E23=""),Meldeliste!C$8 &amp; " e.V.","")</f>
        <v/>
      </c>
      <c r="C23" s="42" t="str">
        <f>IF(NOT(E23=""),Meldeliste!E34,"")</f>
        <v/>
      </c>
      <c r="D23" s="42" t="str">
        <f t="shared" si="1"/>
        <v/>
      </c>
      <c r="E23" s="45" t="str">
        <f>IF(Meldeliste!A34="","",Meldeliste!A34)</f>
        <v/>
      </c>
      <c r="F23" s="42" t="str">
        <f>IF(NOT(E23=""),Meldeliste!B34,"")</f>
        <v/>
      </c>
      <c r="G23" s="44" t="str">
        <f>IF(NOT(E23=""),Meldeliste!C34,"")</f>
        <v/>
      </c>
      <c r="H23" s="42"/>
      <c r="I23" s="42" t="str">
        <f>IF(NOT(E23=""),Meldeliste!D34,"")</f>
        <v/>
      </c>
      <c r="J23" s="42" t="str">
        <f>IF(NOT(E23=""),Meldeliste!C$9,"")</f>
        <v/>
      </c>
      <c r="K23" s="42" t="str">
        <f>IF(NOT(E23=""),Meldeliste!F34,"")</f>
        <v/>
      </c>
    </row>
    <row r="24" spans="1:11">
      <c r="A24" s="42" t="str">
        <f t="shared" si="0"/>
        <v/>
      </c>
      <c r="B24" s="42" t="str">
        <f>IF(NOT(E24=""),Meldeliste!C$8 &amp; " e.V.","")</f>
        <v/>
      </c>
      <c r="C24" s="42" t="str">
        <f>IF(NOT(E24=""),Meldeliste!E35,"")</f>
        <v/>
      </c>
      <c r="D24" s="42" t="str">
        <f t="shared" si="1"/>
        <v/>
      </c>
      <c r="E24" s="45" t="str">
        <f>IF(Meldeliste!A35="","",Meldeliste!A35)</f>
        <v/>
      </c>
      <c r="F24" s="42" t="str">
        <f>IF(NOT(E24=""),Meldeliste!B35,"")</f>
        <v/>
      </c>
      <c r="G24" s="44" t="str">
        <f>IF(NOT(E24=""),Meldeliste!C35,"")</f>
        <v/>
      </c>
      <c r="H24" s="42"/>
      <c r="I24" s="42" t="str">
        <f>IF(NOT(E24=""),Meldeliste!D35,"")</f>
        <v/>
      </c>
      <c r="J24" s="42" t="str">
        <f>IF(NOT(E24=""),Meldeliste!C$9,"")</f>
        <v/>
      </c>
      <c r="K24" s="42" t="str">
        <f>IF(NOT(E24=""),Meldeliste!F35,"")</f>
        <v/>
      </c>
    </row>
    <row r="25" spans="1:11">
      <c r="A25" s="42" t="str">
        <f t="shared" si="0"/>
        <v/>
      </c>
      <c r="B25" s="42" t="str">
        <f>IF(NOT(E25=""),Meldeliste!C$8 &amp; " e.V.","")</f>
        <v/>
      </c>
      <c r="C25" s="42" t="str">
        <f>IF(NOT(E25=""),Meldeliste!E36,"")</f>
        <v/>
      </c>
      <c r="D25" s="42" t="str">
        <f t="shared" si="1"/>
        <v/>
      </c>
      <c r="E25" s="45" t="str">
        <f>IF(Meldeliste!A36="","",Meldeliste!A36)</f>
        <v/>
      </c>
      <c r="F25" s="42" t="str">
        <f>IF(NOT(E25=""),Meldeliste!B36,"")</f>
        <v/>
      </c>
      <c r="G25" s="44" t="str">
        <f>IF(NOT(E25=""),Meldeliste!C36,"")</f>
        <v/>
      </c>
      <c r="H25" s="42"/>
      <c r="I25" s="42" t="str">
        <f>IF(NOT(E25=""),Meldeliste!D36,"")</f>
        <v/>
      </c>
      <c r="J25" s="42" t="str">
        <f>IF(NOT(E25=""),Meldeliste!C$9,"")</f>
        <v/>
      </c>
      <c r="K25" s="42" t="str">
        <f>IF(NOT(E25=""),Meldeliste!F36,"")</f>
        <v/>
      </c>
    </row>
    <row r="26" spans="1:11">
      <c r="A26" s="42" t="str">
        <f t="shared" si="0"/>
        <v/>
      </c>
      <c r="B26" s="42" t="str">
        <f>IF(NOT(E26=""),Meldeliste!C$8 &amp; " e.V.","")</f>
        <v/>
      </c>
      <c r="C26" s="42" t="str">
        <f>IF(NOT(E26=""),Meldeliste!E37,"")</f>
        <v/>
      </c>
      <c r="D26" s="42" t="str">
        <f t="shared" si="1"/>
        <v/>
      </c>
      <c r="E26" s="45" t="str">
        <f>IF(Meldeliste!A37="","",Meldeliste!A37)</f>
        <v/>
      </c>
      <c r="F26" s="42" t="str">
        <f>IF(NOT(E26=""),Meldeliste!B37,"")</f>
        <v/>
      </c>
      <c r="G26" s="44" t="str">
        <f>IF(NOT(E26=""),Meldeliste!C37,"")</f>
        <v/>
      </c>
      <c r="H26" s="42"/>
      <c r="I26" s="42" t="str">
        <f>IF(NOT(E26=""),Meldeliste!D37,"")</f>
        <v/>
      </c>
      <c r="J26" s="42" t="str">
        <f>IF(NOT(E26=""),Meldeliste!C$9,"")</f>
        <v/>
      </c>
      <c r="K26" s="42" t="str">
        <f>IF(NOT(E26=""),Meldeliste!F37,"")</f>
        <v/>
      </c>
    </row>
    <row r="27" spans="1:11">
      <c r="A27" s="42" t="str">
        <f t="shared" si="0"/>
        <v/>
      </c>
      <c r="B27" s="42" t="str">
        <f>IF(NOT(E27=""),Meldeliste!C$8 &amp; " e.V.","")</f>
        <v/>
      </c>
      <c r="C27" s="42" t="str">
        <f>IF(NOT(E27=""),Meldeliste!E38,"")</f>
        <v/>
      </c>
      <c r="D27" s="42" t="str">
        <f t="shared" si="1"/>
        <v/>
      </c>
      <c r="E27" s="45" t="str">
        <f>IF(Meldeliste!A38="","",Meldeliste!A38)</f>
        <v/>
      </c>
      <c r="F27" s="42" t="str">
        <f>IF(NOT(E27=""),Meldeliste!B38,"")</f>
        <v/>
      </c>
      <c r="G27" s="44" t="str">
        <f>IF(NOT(E27=""),Meldeliste!C38,"")</f>
        <v/>
      </c>
      <c r="H27" s="42"/>
      <c r="I27" s="42" t="str">
        <f>IF(NOT(E27=""),Meldeliste!D38,"")</f>
        <v/>
      </c>
      <c r="J27" s="42" t="str">
        <f>IF(NOT(E27=""),Meldeliste!C$9,"")</f>
        <v/>
      </c>
      <c r="K27" s="42" t="str">
        <f>IF(NOT(E27=""),Meldeliste!F38,"")</f>
        <v/>
      </c>
    </row>
    <row r="28" spans="1:11">
      <c r="A28" s="42" t="str">
        <f t="shared" si="0"/>
        <v/>
      </c>
      <c r="B28" s="42" t="str">
        <f>IF(NOT(E28=""),Meldeliste!C$8 &amp; " e.V.","")</f>
        <v/>
      </c>
      <c r="C28" s="42" t="str">
        <f>IF(NOT(E28=""),Meldeliste!E39,"")</f>
        <v/>
      </c>
      <c r="D28" s="42" t="str">
        <f t="shared" si="1"/>
        <v/>
      </c>
      <c r="E28" s="45" t="str">
        <f>IF(Meldeliste!A39="","",Meldeliste!A39)</f>
        <v/>
      </c>
      <c r="F28" s="42" t="str">
        <f>IF(NOT(E28=""),Meldeliste!B39,"")</f>
        <v/>
      </c>
      <c r="G28" s="44" t="str">
        <f>IF(NOT(E28=""),Meldeliste!C39,"")</f>
        <v/>
      </c>
      <c r="H28" s="42"/>
      <c r="I28" s="42" t="str">
        <f>IF(NOT(E28=""),Meldeliste!D39,"")</f>
        <v/>
      </c>
      <c r="J28" s="42" t="str">
        <f>IF(NOT(E28=""),Meldeliste!C$9,"")</f>
        <v/>
      </c>
      <c r="K28" s="42" t="str">
        <f>IF(NOT(E28=""),Meldeliste!F39,"")</f>
        <v/>
      </c>
    </row>
    <row r="29" spans="1:11">
      <c r="A29" s="42" t="str">
        <f t="shared" si="0"/>
        <v/>
      </c>
      <c r="B29" s="42" t="str">
        <f>IF(NOT(E29=""),Meldeliste!C$8 &amp; " e.V.","")</f>
        <v/>
      </c>
      <c r="C29" s="42" t="str">
        <f>IF(NOT(E29=""),Meldeliste!E40,"")</f>
        <v/>
      </c>
      <c r="D29" s="42" t="str">
        <f t="shared" si="1"/>
        <v/>
      </c>
      <c r="E29" s="45" t="str">
        <f>IF(Meldeliste!A40="","",Meldeliste!A40)</f>
        <v/>
      </c>
      <c r="F29" s="42" t="str">
        <f>IF(NOT(E29=""),Meldeliste!B40,"")</f>
        <v/>
      </c>
      <c r="G29" s="44" t="str">
        <f>IF(NOT(E29=""),Meldeliste!C40,"")</f>
        <v/>
      </c>
      <c r="H29" s="42"/>
      <c r="I29" s="42" t="str">
        <f>IF(NOT(E29=""),Meldeliste!D40,"")</f>
        <v/>
      </c>
      <c r="J29" s="42" t="str">
        <f>IF(NOT(E29=""),Meldeliste!C$9,"")</f>
        <v/>
      </c>
      <c r="K29" s="42" t="str">
        <f>IF(NOT(E29=""),Meldeliste!F40,"")</f>
        <v/>
      </c>
    </row>
    <row r="30" spans="1:11">
      <c r="A30" s="42" t="str">
        <f t="shared" si="0"/>
        <v/>
      </c>
      <c r="B30" s="42" t="str">
        <f>IF(NOT(E30=""),Meldeliste!C$8 &amp; " e.V.","")</f>
        <v/>
      </c>
      <c r="C30" s="42" t="str">
        <f>IF(NOT(E30=""),Meldeliste!E41,"")</f>
        <v/>
      </c>
      <c r="D30" s="42" t="str">
        <f t="shared" si="1"/>
        <v/>
      </c>
      <c r="E30" s="45" t="str">
        <f>IF(Meldeliste!A41="","",Meldeliste!A41)</f>
        <v/>
      </c>
      <c r="F30" s="42" t="str">
        <f>IF(NOT(E30=""),Meldeliste!B41,"")</f>
        <v/>
      </c>
      <c r="G30" s="44" t="str">
        <f>IF(NOT(E30=""),Meldeliste!C41,"")</f>
        <v/>
      </c>
      <c r="H30" s="42"/>
      <c r="I30" s="42" t="str">
        <f>IF(NOT(E30=""),Meldeliste!D41,"")</f>
        <v/>
      </c>
      <c r="J30" s="42" t="str">
        <f>IF(NOT(E30=""),Meldeliste!C$9,"")</f>
        <v/>
      </c>
      <c r="K30" s="42" t="str">
        <f>IF(NOT(E30=""),Meldeliste!F41,"")</f>
        <v/>
      </c>
    </row>
    <row r="31" spans="1:11">
      <c r="A31" s="42" t="str">
        <f t="shared" si="0"/>
        <v/>
      </c>
      <c r="B31" s="42" t="str">
        <f>IF(NOT(E31=""),Meldeliste!C$8 &amp; " e.V.","")</f>
        <v/>
      </c>
      <c r="C31" s="42" t="str">
        <f>IF(NOT(E31=""),Meldeliste!E42,"")</f>
        <v/>
      </c>
      <c r="D31" s="42" t="str">
        <f t="shared" si="1"/>
        <v/>
      </c>
      <c r="E31" s="45" t="str">
        <f>IF(Meldeliste!A42="","",Meldeliste!A42)</f>
        <v/>
      </c>
      <c r="F31" s="42" t="str">
        <f>IF(NOT(E31=""),Meldeliste!B42,"")</f>
        <v/>
      </c>
      <c r="G31" s="44" t="str">
        <f>IF(NOT(E31=""),Meldeliste!C42,"")</f>
        <v/>
      </c>
      <c r="H31" s="42"/>
      <c r="I31" s="42" t="str">
        <f>IF(NOT(E31=""),Meldeliste!D42,"")</f>
        <v/>
      </c>
      <c r="J31" s="42" t="str">
        <f>IF(NOT(E31=""),Meldeliste!C$9,"")</f>
        <v/>
      </c>
      <c r="K31" s="42" t="str">
        <f>IF(NOT(E31=""),Meldeliste!F42,"")</f>
        <v/>
      </c>
    </row>
    <row r="32" spans="1:11">
      <c r="A32" s="42" t="str">
        <f t="shared" si="0"/>
        <v/>
      </c>
      <c r="B32" s="42" t="str">
        <f>IF(NOT(E32=""),Meldeliste!C$8 &amp; " e.V.","")</f>
        <v/>
      </c>
      <c r="C32" s="42" t="str">
        <f>IF(NOT(E32=""),Meldeliste!E43,"")</f>
        <v/>
      </c>
      <c r="D32" s="42" t="str">
        <f t="shared" si="1"/>
        <v/>
      </c>
      <c r="E32" s="45" t="str">
        <f>IF(Meldeliste!A43="","",Meldeliste!A43)</f>
        <v/>
      </c>
      <c r="F32" s="42" t="str">
        <f>IF(NOT(E32=""),Meldeliste!B43,"")</f>
        <v/>
      </c>
      <c r="G32" s="44" t="str">
        <f>IF(NOT(E32=""),Meldeliste!C43,"")</f>
        <v/>
      </c>
      <c r="H32" s="42"/>
      <c r="I32" s="42" t="str">
        <f>IF(NOT(E32=""),Meldeliste!D43,"")</f>
        <v/>
      </c>
      <c r="J32" s="42" t="str">
        <f>IF(NOT(E32=""),Meldeliste!C$9,"")</f>
        <v/>
      </c>
      <c r="K32" s="42" t="str">
        <f>IF(NOT(E32=""),Meldeliste!F43,"")</f>
        <v/>
      </c>
    </row>
    <row r="33" spans="1:11">
      <c r="A33" s="42" t="str">
        <f t="shared" si="0"/>
        <v/>
      </c>
      <c r="B33" s="42" t="str">
        <f>IF(NOT(E33=""),Meldeliste!C$8 &amp; " e.V.","")</f>
        <v/>
      </c>
      <c r="C33" s="42" t="str">
        <f>IF(NOT(E33=""),Meldeliste!E44,"")</f>
        <v/>
      </c>
      <c r="D33" s="42" t="str">
        <f t="shared" si="1"/>
        <v/>
      </c>
      <c r="E33" s="45" t="str">
        <f>IF(Meldeliste!A44="","",Meldeliste!A44)</f>
        <v/>
      </c>
      <c r="F33" s="42" t="str">
        <f>IF(NOT(E33=""),Meldeliste!B44,"")</f>
        <v/>
      </c>
      <c r="G33" s="44" t="str">
        <f>IF(NOT(E33=""),Meldeliste!C44,"")</f>
        <v/>
      </c>
      <c r="H33" s="42"/>
      <c r="I33" s="42" t="str">
        <f>IF(NOT(E33=""),Meldeliste!D44,"")</f>
        <v/>
      </c>
      <c r="J33" s="42" t="str">
        <f>IF(NOT(E33=""),Meldeliste!C$9,"")</f>
        <v/>
      </c>
      <c r="K33" s="42" t="str">
        <f>IF(NOT(E33=""),Meldeliste!F44,"")</f>
        <v/>
      </c>
    </row>
    <row r="34" spans="1:11">
      <c r="A34" s="42" t="str">
        <f t="shared" si="0"/>
        <v/>
      </c>
      <c r="B34" s="42" t="str">
        <f>IF(NOT(E34=""),Meldeliste!C$8 &amp; " e.V.","")</f>
        <v/>
      </c>
      <c r="C34" s="42" t="str">
        <f>IF(NOT(E34=""),Meldeliste!E45,"")</f>
        <v/>
      </c>
      <c r="D34" s="42" t="str">
        <f t="shared" si="1"/>
        <v/>
      </c>
      <c r="E34" s="45" t="str">
        <f>IF(Meldeliste!A45="","",Meldeliste!A45)</f>
        <v/>
      </c>
      <c r="F34" s="42" t="str">
        <f>IF(NOT(E34=""),Meldeliste!B45,"")</f>
        <v/>
      </c>
      <c r="G34" s="44" t="str">
        <f>IF(NOT(E34=""),Meldeliste!C45,"")</f>
        <v/>
      </c>
      <c r="H34" s="42"/>
      <c r="I34" s="42" t="str">
        <f>IF(NOT(E34=""),Meldeliste!D45,"")</f>
        <v/>
      </c>
      <c r="J34" s="42" t="str">
        <f>IF(NOT(E34=""),Meldeliste!C$9,"")</f>
        <v/>
      </c>
      <c r="K34" s="42" t="str">
        <f>IF(NOT(E34=""),Meldeliste!F45,"")</f>
        <v/>
      </c>
    </row>
    <row r="35" spans="1:11">
      <c r="A35" s="42" t="str">
        <f t="shared" si="0"/>
        <v/>
      </c>
      <c r="B35" s="42" t="str">
        <f>IF(NOT(E35=""),Meldeliste!C$8 &amp; " e.V.","")</f>
        <v/>
      </c>
      <c r="C35" s="42" t="str">
        <f>IF(NOT(E35=""),Meldeliste!E46,"")</f>
        <v/>
      </c>
      <c r="D35" s="42" t="str">
        <f t="shared" si="1"/>
        <v/>
      </c>
      <c r="E35" s="45" t="str">
        <f>IF(Meldeliste!A46="","",Meldeliste!A46)</f>
        <v/>
      </c>
      <c r="F35" s="42" t="str">
        <f>IF(NOT(E35=""),Meldeliste!B46,"")</f>
        <v/>
      </c>
      <c r="G35" s="44" t="str">
        <f>IF(NOT(E35=""),Meldeliste!C46,"")</f>
        <v/>
      </c>
      <c r="H35" s="42"/>
      <c r="I35" s="42" t="str">
        <f>IF(NOT(E35=""),Meldeliste!D46,"")</f>
        <v/>
      </c>
      <c r="J35" s="42" t="str">
        <f>IF(NOT(E35=""),Meldeliste!C$9,"")</f>
        <v/>
      </c>
      <c r="K35" s="42" t="str">
        <f>IF(NOT(E35=""),Meldeliste!F46,"")</f>
        <v/>
      </c>
    </row>
    <row r="36" spans="1:11">
      <c r="A36" s="42" t="str">
        <f t="shared" si="0"/>
        <v/>
      </c>
      <c r="B36" s="42" t="str">
        <f>IF(NOT(E36=""),Meldeliste!C$8 &amp; " e.V.","")</f>
        <v/>
      </c>
      <c r="C36" s="42" t="str">
        <f>IF(NOT(E36=""),Meldeliste!E47,"")</f>
        <v/>
      </c>
      <c r="D36" s="42" t="str">
        <f t="shared" si="1"/>
        <v/>
      </c>
      <c r="E36" s="45" t="str">
        <f>IF(Meldeliste!A47="","",Meldeliste!A47)</f>
        <v/>
      </c>
      <c r="F36" s="42" t="str">
        <f>IF(NOT(E36=""),Meldeliste!B47,"")</f>
        <v/>
      </c>
      <c r="G36" s="44" t="str">
        <f>IF(NOT(E36=""),Meldeliste!C47,"")</f>
        <v/>
      </c>
      <c r="H36" s="42"/>
      <c r="I36" s="42" t="str">
        <f>IF(NOT(E36=""),Meldeliste!D47,"")</f>
        <v/>
      </c>
      <c r="J36" s="42" t="str">
        <f>IF(NOT(E36=""),Meldeliste!C$9,"")</f>
        <v/>
      </c>
      <c r="K36" s="42" t="str">
        <f>IF(NOT(E36=""),Meldeliste!F47,"")</f>
        <v/>
      </c>
    </row>
    <row r="37" spans="1:11">
      <c r="A37" s="42" t="str">
        <f t="shared" si="0"/>
        <v/>
      </c>
      <c r="B37" s="42" t="str">
        <f>IF(NOT(E37=""),Meldeliste!C$8 &amp; " e.V.","")</f>
        <v/>
      </c>
      <c r="C37" s="42" t="str">
        <f>IF(NOT(E37=""),Meldeliste!E48,"")</f>
        <v/>
      </c>
      <c r="D37" s="42" t="str">
        <f t="shared" si="1"/>
        <v/>
      </c>
      <c r="E37" s="45" t="str">
        <f>IF(Meldeliste!A48="","",Meldeliste!A48)</f>
        <v/>
      </c>
      <c r="F37" s="42" t="str">
        <f>IF(NOT(E37=""),Meldeliste!B48,"")</f>
        <v/>
      </c>
      <c r="G37" s="44" t="str">
        <f>IF(NOT(E37=""),Meldeliste!C48,"")</f>
        <v/>
      </c>
      <c r="H37" s="42"/>
      <c r="I37" s="42" t="str">
        <f>IF(NOT(E37=""),Meldeliste!D48,"")</f>
        <v/>
      </c>
      <c r="J37" s="42" t="str">
        <f>IF(NOT(E37=""),Meldeliste!C$9,"")</f>
        <v/>
      </c>
      <c r="K37" s="42" t="str">
        <f>IF(NOT(E37=""),Meldeliste!F48,"")</f>
        <v/>
      </c>
    </row>
    <row r="38" spans="1:11">
      <c r="A38" s="42" t="str">
        <f t="shared" si="0"/>
        <v/>
      </c>
      <c r="B38" s="42" t="str">
        <f>IF(NOT(E38=""),Meldeliste!C$8 &amp; " e.V.","")</f>
        <v/>
      </c>
      <c r="C38" s="42" t="str">
        <f>IF(NOT(E38=""),Meldeliste!E49,"")</f>
        <v/>
      </c>
      <c r="D38" s="42" t="str">
        <f t="shared" si="1"/>
        <v/>
      </c>
      <c r="E38" s="45" t="str">
        <f>IF(Meldeliste!A49="","",Meldeliste!A49)</f>
        <v/>
      </c>
      <c r="F38" s="42" t="str">
        <f>IF(NOT(E38=""),Meldeliste!B49,"")</f>
        <v/>
      </c>
      <c r="G38" s="44" t="str">
        <f>IF(NOT(E38=""),Meldeliste!C49,"")</f>
        <v/>
      </c>
      <c r="H38" s="42"/>
      <c r="I38" s="42" t="str">
        <f>IF(NOT(E38=""),Meldeliste!D49,"")</f>
        <v/>
      </c>
      <c r="J38" s="42" t="str">
        <f>IF(NOT(E38=""),Meldeliste!C$9,"")</f>
        <v/>
      </c>
      <c r="K38" s="42" t="str">
        <f>IF(NOT(E38=""),Meldeliste!F49,"")</f>
        <v/>
      </c>
    </row>
    <row r="39" spans="1:11">
      <c r="A39" s="42" t="str">
        <f t="shared" si="0"/>
        <v/>
      </c>
      <c r="B39" s="42" t="str">
        <f>IF(NOT(E39=""),Meldeliste!C$8 &amp; " e.V.","")</f>
        <v/>
      </c>
      <c r="C39" s="42" t="str">
        <f>IF(NOT(E39=""),Meldeliste!E50,"")</f>
        <v/>
      </c>
      <c r="D39" s="42" t="str">
        <f t="shared" si="1"/>
        <v/>
      </c>
      <c r="E39" s="45" t="str">
        <f>IF(Meldeliste!A50="","",Meldeliste!A50)</f>
        <v/>
      </c>
      <c r="F39" s="42" t="str">
        <f>IF(NOT(E39=""),Meldeliste!B50,"")</f>
        <v/>
      </c>
      <c r="G39" s="44" t="str">
        <f>IF(NOT(E39=""),Meldeliste!C50,"")</f>
        <v/>
      </c>
      <c r="H39" s="42"/>
      <c r="I39" s="42" t="str">
        <f>IF(NOT(E39=""),Meldeliste!D50,"")</f>
        <v/>
      </c>
      <c r="J39" s="42" t="str">
        <f>IF(NOT(E39=""),Meldeliste!C$9,"")</f>
        <v/>
      </c>
      <c r="K39" s="42" t="str">
        <f>IF(NOT(E39=""),Meldeliste!F50,"")</f>
        <v/>
      </c>
    </row>
    <row r="40" spans="1:11">
      <c r="A40" s="42" t="str">
        <f t="shared" si="0"/>
        <v/>
      </c>
      <c r="B40" s="42" t="str">
        <f>IF(NOT(E40=""),Meldeliste!C$8 &amp; " e.V.","")</f>
        <v/>
      </c>
      <c r="C40" s="42" t="str">
        <f>IF(NOT(E40=""),Meldeliste!E51,"")</f>
        <v/>
      </c>
      <c r="D40" s="42" t="str">
        <f t="shared" si="1"/>
        <v/>
      </c>
      <c r="E40" s="45" t="str">
        <f>IF(Meldeliste!A51="","",Meldeliste!A51)</f>
        <v/>
      </c>
      <c r="F40" s="42" t="str">
        <f>IF(NOT(E40=""),Meldeliste!B51,"")</f>
        <v/>
      </c>
      <c r="G40" s="44" t="str">
        <f>IF(NOT(E40=""),Meldeliste!C51,"")</f>
        <v/>
      </c>
      <c r="H40" s="42"/>
      <c r="I40" s="42" t="str">
        <f>IF(NOT(E40=""),Meldeliste!D51,"")</f>
        <v/>
      </c>
      <c r="J40" s="42" t="str">
        <f>IF(NOT(E40=""),Meldeliste!C$9,"")</f>
        <v/>
      </c>
      <c r="K40" s="42" t="str">
        <f>IF(NOT(E40=""),Meldeliste!F51,"")</f>
        <v/>
      </c>
    </row>
    <row r="41" spans="1:11">
      <c r="A41" s="42" t="str">
        <f t="shared" si="0"/>
        <v/>
      </c>
      <c r="B41" s="42" t="str">
        <f>IF(NOT(E41=""),Meldeliste!C$8 &amp; " e.V.","")</f>
        <v/>
      </c>
      <c r="C41" s="42" t="str">
        <f>IF(NOT(E41=""),Meldeliste!E52,"")</f>
        <v/>
      </c>
      <c r="D41" s="42" t="str">
        <f t="shared" si="1"/>
        <v/>
      </c>
      <c r="E41" s="45" t="str">
        <f>IF(Meldeliste!A52="","",Meldeliste!A52)</f>
        <v/>
      </c>
      <c r="F41" s="42" t="str">
        <f>IF(NOT(E41=""),Meldeliste!B52,"")</f>
        <v/>
      </c>
      <c r="G41" s="44" t="str">
        <f>IF(NOT(E41=""),Meldeliste!C52,"")</f>
        <v/>
      </c>
      <c r="H41" s="42"/>
      <c r="I41" s="42" t="str">
        <f>IF(NOT(E41=""),Meldeliste!D52,"")</f>
        <v/>
      </c>
      <c r="J41" s="42" t="str">
        <f>IF(NOT(E41=""),Meldeliste!C$9,"")</f>
        <v/>
      </c>
      <c r="K41" s="42" t="str">
        <f>IF(NOT(E41=""),Meldeliste!F52,"")</f>
        <v/>
      </c>
    </row>
    <row r="42" spans="1:11">
      <c r="A42" s="42" t="str">
        <f t="shared" si="0"/>
        <v/>
      </c>
      <c r="B42" s="42" t="str">
        <f>IF(NOT(E42=""),Meldeliste!C$8 &amp; " e.V.","")</f>
        <v/>
      </c>
      <c r="C42" s="42" t="str">
        <f>IF(NOT(E42=""),Meldeliste!E53,"")</f>
        <v/>
      </c>
      <c r="D42" s="42" t="str">
        <f t="shared" si="1"/>
        <v/>
      </c>
      <c r="E42" s="45" t="str">
        <f>IF(Meldeliste!A53="","",Meldeliste!A53)</f>
        <v/>
      </c>
      <c r="F42" s="42" t="str">
        <f>IF(NOT(E42=""),Meldeliste!B53,"")</f>
        <v/>
      </c>
      <c r="G42" s="44" t="str">
        <f>IF(NOT(E42=""),Meldeliste!C53,"")</f>
        <v/>
      </c>
      <c r="H42" s="42"/>
      <c r="I42" s="42" t="str">
        <f>IF(NOT(E42=""),Meldeliste!D53,"")</f>
        <v/>
      </c>
      <c r="J42" s="42" t="str">
        <f>IF(NOT(E42=""),Meldeliste!C$9,"")</f>
        <v/>
      </c>
      <c r="K42" s="42" t="str">
        <f>IF(NOT(E42=""),Meldeliste!F53,"")</f>
        <v/>
      </c>
    </row>
    <row r="43" spans="1:11">
      <c r="A43" s="42" t="str">
        <f t="shared" si="0"/>
        <v/>
      </c>
      <c r="B43" s="42" t="str">
        <f>IF(NOT(E43=""),Meldeliste!C$8 &amp; " e.V.","")</f>
        <v/>
      </c>
      <c r="C43" s="42" t="str">
        <f>IF(NOT(E43=""),Meldeliste!E54,"")</f>
        <v/>
      </c>
      <c r="D43" s="42" t="str">
        <f t="shared" si="1"/>
        <v/>
      </c>
      <c r="E43" s="45" t="str">
        <f>IF(Meldeliste!A54="","",Meldeliste!A54)</f>
        <v/>
      </c>
      <c r="F43" s="42" t="str">
        <f>IF(NOT(E43=""),Meldeliste!B54,"")</f>
        <v/>
      </c>
      <c r="G43" s="44" t="str">
        <f>IF(NOT(E43=""),Meldeliste!C54,"")</f>
        <v/>
      </c>
      <c r="H43" s="42"/>
      <c r="I43" s="42" t="str">
        <f>IF(NOT(E43=""),Meldeliste!D54,"")</f>
        <v/>
      </c>
      <c r="J43" s="42" t="str">
        <f>IF(NOT(E43=""),Meldeliste!C$9,"")</f>
        <v/>
      </c>
      <c r="K43" s="42" t="str">
        <f>IF(NOT(E43=""),Meldeliste!F54,"")</f>
        <v/>
      </c>
    </row>
    <row r="44" spans="1:11">
      <c r="A44" s="42" t="str">
        <f t="shared" si="0"/>
        <v/>
      </c>
      <c r="B44" s="42" t="str">
        <f>IF(NOT(E44=""),Meldeliste!C$8 &amp; " e.V.","")</f>
        <v/>
      </c>
      <c r="C44" s="42" t="str">
        <f>IF(NOT(E44=""),Meldeliste!E55,"")</f>
        <v/>
      </c>
      <c r="D44" s="42" t="str">
        <f t="shared" si="1"/>
        <v/>
      </c>
      <c r="E44" s="45" t="str">
        <f>IF(Meldeliste!A55="","",Meldeliste!A55)</f>
        <v/>
      </c>
      <c r="F44" s="42" t="str">
        <f>IF(NOT(E44=""),Meldeliste!B55,"")</f>
        <v/>
      </c>
      <c r="G44" s="44" t="str">
        <f>IF(NOT(E44=""),Meldeliste!C55,"")</f>
        <v/>
      </c>
      <c r="H44" s="42"/>
      <c r="I44" s="42" t="str">
        <f>IF(NOT(E44=""),Meldeliste!D55,"")</f>
        <v/>
      </c>
      <c r="J44" s="42" t="str">
        <f>IF(NOT(E44=""),Meldeliste!C$9,"")</f>
        <v/>
      </c>
      <c r="K44" s="42" t="str">
        <f>IF(NOT(E44=""),Meldeliste!F55,"")</f>
        <v/>
      </c>
    </row>
    <row r="45" spans="1:11">
      <c r="A45" s="42" t="str">
        <f t="shared" si="0"/>
        <v/>
      </c>
      <c r="B45" s="42" t="str">
        <f>IF(NOT(E45=""),Meldeliste!C$8 &amp; " e.V.","")</f>
        <v/>
      </c>
      <c r="C45" s="42" t="str">
        <f>IF(NOT(E45=""),Meldeliste!E56,"")</f>
        <v/>
      </c>
      <c r="D45" s="42" t="str">
        <f t="shared" si="1"/>
        <v/>
      </c>
      <c r="E45" s="45" t="str">
        <f>IF(Meldeliste!A56="","",Meldeliste!A56)</f>
        <v/>
      </c>
      <c r="F45" s="42" t="str">
        <f>IF(NOT(E45=""),Meldeliste!B56,"")</f>
        <v/>
      </c>
      <c r="G45" s="44" t="str">
        <f>IF(NOT(E45=""),Meldeliste!C56,"")</f>
        <v/>
      </c>
      <c r="H45" s="42"/>
      <c r="I45" s="42" t="str">
        <f>IF(NOT(E45=""),Meldeliste!D56,"")</f>
        <v/>
      </c>
      <c r="J45" s="42" t="str">
        <f>IF(NOT(E45=""),Meldeliste!C$9,"")</f>
        <v/>
      </c>
      <c r="K45" s="42" t="str">
        <f>IF(NOT(E45=""),Meldeliste!F56,"")</f>
        <v/>
      </c>
    </row>
    <row r="46" spans="1:11">
      <c r="A46" s="42" t="str">
        <f t="shared" si="0"/>
        <v/>
      </c>
      <c r="B46" s="42" t="str">
        <f>IF(NOT(E46=""),Meldeliste!C$8 &amp; " e.V.","")</f>
        <v/>
      </c>
      <c r="C46" s="42" t="str">
        <f>IF(NOT(E46=""),Meldeliste!E57,"")</f>
        <v/>
      </c>
      <c r="D46" s="42" t="str">
        <f t="shared" si="1"/>
        <v/>
      </c>
      <c r="E46" s="45" t="str">
        <f>IF(Meldeliste!A57="","",Meldeliste!A57)</f>
        <v/>
      </c>
      <c r="F46" s="42" t="str">
        <f>IF(NOT(E46=""),Meldeliste!B57,"")</f>
        <v/>
      </c>
      <c r="G46" s="44" t="str">
        <f>IF(NOT(E46=""),Meldeliste!C57,"")</f>
        <v/>
      </c>
      <c r="H46" s="42"/>
      <c r="I46" s="42" t="str">
        <f>IF(NOT(E46=""),Meldeliste!D57,"")</f>
        <v/>
      </c>
      <c r="J46" s="42" t="str">
        <f>IF(NOT(E46=""),Meldeliste!C$9,"")</f>
        <v/>
      </c>
      <c r="K46" s="42" t="str">
        <f>IF(NOT(E46=""),Meldeliste!F57,"")</f>
        <v/>
      </c>
    </row>
    <row r="47" spans="1:11">
      <c r="A47" s="42" t="str">
        <f t="shared" si="0"/>
        <v/>
      </c>
      <c r="B47" s="42" t="str">
        <f>IF(NOT(E47=""),Meldeliste!C$8 &amp; " e.V.","")</f>
        <v/>
      </c>
      <c r="C47" s="42" t="str">
        <f>IF(NOT(E47=""),Meldeliste!E58,"")</f>
        <v/>
      </c>
      <c r="D47" s="42" t="str">
        <f t="shared" si="1"/>
        <v/>
      </c>
      <c r="E47" s="45" t="str">
        <f>IF(Meldeliste!A58="","",Meldeliste!A58)</f>
        <v/>
      </c>
      <c r="F47" s="42" t="str">
        <f>IF(NOT(E47=""),Meldeliste!B58,"")</f>
        <v/>
      </c>
      <c r="G47" s="44" t="str">
        <f>IF(NOT(E47=""),Meldeliste!C58,"")</f>
        <v/>
      </c>
      <c r="H47" s="42"/>
      <c r="I47" s="42" t="str">
        <f>IF(NOT(E47=""),Meldeliste!D58,"")</f>
        <v/>
      </c>
      <c r="J47" s="42" t="str">
        <f>IF(NOT(E47=""),Meldeliste!C$9,"")</f>
        <v/>
      </c>
      <c r="K47" s="42" t="str">
        <f>IF(NOT(E47=""),Meldeliste!F58,"")</f>
        <v/>
      </c>
    </row>
    <row r="48" spans="1:11">
      <c r="A48" s="42" t="str">
        <f t="shared" si="0"/>
        <v/>
      </c>
      <c r="B48" s="42" t="str">
        <f>IF(NOT(E48=""),Meldeliste!C$8 &amp; " e.V.","")</f>
        <v/>
      </c>
      <c r="C48" s="42" t="str">
        <f>IF(NOT(E48=""),Meldeliste!E59,"")</f>
        <v/>
      </c>
      <c r="D48" s="42" t="str">
        <f t="shared" si="1"/>
        <v/>
      </c>
      <c r="E48" s="45" t="str">
        <f>IF(Meldeliste!A59="","",Meldeliste!A59)</f>
        <v/>
      </c>
      <c r="F48" s="42" t="str">
        <f>IF(NOT(E48=""),Meldeliste!B59,"")</f>
        <v/>
      </c>
      <c r="G48" s="44" t="str">
        <f>IF(NOT(E48=""),Meldeliste!C59,"")</f>
        <v/>
      </c>
      <c r="H48" s="42"/>
      <c r="I48" s="42" t="str">
        <f>IF(NOT(E48=""),Meldeliste!D59,"")</f>
        <v/>
      </c>
      <c r="J48" s="42" t="str">
        <f>IF(NOT(E48=""),Meldeliste!C$9,"")</f>
        <v/>
      </c>
      <c r="K48" s="42" t="str">
        <f>IF(NOT(E48=""),Meldeliste!F59,"")</f>
        <v/>
      </c>
    </row>
    <row r="49" spans="1:11">
      <c r="A49" s="42" t="str">
        <f t="shared" si="0"/>
        <v/>
      </c>
      <c r="B49" s="42" t="str">
        <f>IF(NOT(E49=""),Meldeliste!C$8 &amp; " e.V.","")</f>
        <v/>
      </c>
      <c r="C49" s="42" t="str">
        <f>IF(NOT(E49=""),Meldeliste!E60,"")</f>
        <v/>
      </c>
      <c r="D49" s="42" t="str">
        <f t="shared" si="1"/>
        <v/>
      </c>
      <c r="E49" s="45" t="str">
        <f>IF(Meldeliste!A60="","",Meldeliste!A60)</f>
        <v/>
      </c>
      <c r="F49" s="42" t="str">
        <f>IF(NOT(E49=""),Meldeliste!B60,"")</f>
        <v/>
      </c>
      <c r="G49" s="44" t="str">
        <f>IF(NOT(E49=""),Meldeliste!C60,"")</f>
        <v/>
      </c>
      <c r="H49" s="42"/>
      <c r="I49" s="42" t="str">
        <f>IF(NOT(E49=""),Meldeliste!D60,"")</f>
        <v/>
      </c>
      <c r="J49" s="42" t="str">
        <f>IF(NOT(E49=""),Meldeliste!C$9,"")</f>
        <v/>
      </c>
      <c r="K49" s="42" t="str">
        <f>IF(NOT(E49=""),Meldeliste!F60,"")</f>
        <v/>
      </c>
    </row>
    <row r="50" spans="1:11">
      <c r="A50" s="42" t="str">
        <f t="shared" si="0"/>
        <v/>
      </c>
      <c r="B50" s="42" t="str">
        <f>IF(NOT(E50=""),Meldeliste!C$8 &amp; " e.V.","")</f>
        <v/>
      </c>
      <c r="C50" s="42" t="str">
        <f>IF(NOT(E50=""),Meldeliste!E61,"")</f>
        <v/>
      </c>
      <c r="D50" s="42" t="str">
        <f t="shared" si="1"/>
        <v/>
      </c>
      <c r="E50" s="45" t="str">
        <f>IF(Meldeliste!A61="","",Meldeliste!A61)</f>
        <v/>
      </c>
      <c r="F50" s="42" t="str">
        <f>IF(NOT(E50=""),Meldeliste!B61,"")</f>
        <v/>
      </c>
      <c r="G50" s="44" t="str">
        <f>IF(NOT(E50=""),Meldeliste!C61,"")</f>
        <v/>
      </c>
      <c r="I50" s="42" t="str">
        <f>IF(NOT(E50=""),Meldeliste!D61,"")</f>
        <v/>
      </c>
      <c r="J50" s="42" t="str">
        <f>IF(NOT(E50=""),Meldeliste!C$9,"")</f>
        <v/>
      </c>
      <c r="K50" s="42" t="str">
        <f>IF(NOT(E50=""),Meldeliste!F61,"")</f>
        <v/>
      </c>
    </row>
    <row r="51" spans="1:11">
      <c r="A51" s="42" t="str">
        <f t="shared" si="0"/>
        <v/>
      </c>
      <c r="B51" s="42" t="str">
        <f>IF(NOT(E51=""),Meldeliste!C$8 &amp; " e.V.","")</f>
        <v/>
      </c>
      <c r="C51" s="42" t="str">
        <f>IF(NOT(E51=""),Meldeliste!E62,"")</f>
        <v/>
      </c>
      <c r="D51" s="42" t="str">
        <f t="shared" si="1"/>
        <v/>
      </c>
      <c r="E51" s="45" t="str">
        <f>IF(Meldeliste!A62="","",Meldeliste!A62)</f>
        <v/>
      </c>
      <c r="F51" s="42" t="str">
        <f>IF(NOT(E51=""),Meldeliste!B62,"")</f>
        <v/>
      </c>
      <c r="G51" s="44" t="str">
        <f>IF(NOT(E51=""),Meldeliste!C62,"")</f>
        <v/>
      </c>
      <c r="I51" s="42" t="str">
        <f>IF(NOT(E51=""),Meldeliste!D62,"")</f>
        <v/>
      </c>
      <c r="J51" s="42" t="str">
        <f>IF(NOT(E51=""),Meldeliste!C$9,"")</f>
        <v/>
      </c>
      <c r="K51" s="42" t="str">
        <f>IF(NOT(E51=""),Meldeliste!F62,"")</f>
        <v/>
      </c>
    </row>
    <row r="52" spans="1:11">
      <c r="A52" s="42" t="str">
        <f t="shared" si="0"/>
        <v/>
      </c>
      <c r="B52" s="42" t="str">
        <f>IF(NOT(E52=""),Meldeliste!C$8 &amp; " e.V.","")</f>
        <v/>
      </c>
      <c r="C52" s="42" t="str">
        <f>IF(NOT(E52=""),Meldeliste!E63,"")</f>
        <v/>
      </c>
      <c r="D52" s="42" t="str">
        <f t="shared" si="1"/>
        <v/>
      </c>
      <c r="E52" s="45" t="str">
        <f>IF(Meldeliste!A63="","",Meldeliste!A63)</f>
        <v/>
      </c>
      <c r="F52" s="42" t="str">
        <f>IF(NOT(E52=""),Meldeliste!B63,"")</f>
        <v/>
      </c>
      <c r="G52" s="44" t="str">
        <f>IF(NOT(E52=""),Meldeliste!C63,"")</f>
        <v/>
      </c>
      <c r="I52" s="42" t="str">
        <f>IF(NOT(E52=""),Meldeliste!D63,"")</f>
        <v/>
      </c>
      <c r="J52" s="42" t="str">
        <f>IF(NOT(E52=""),Meldeliste!C$9,"")</f>
        <v/>
      </c>
      <c r="K52" s="42" t="str">
        <f>IF(NOT(E52=""),Meldeliste!F63,"")</f>
        <v/>
      </c>
    </row>
    <row r="53" spans="1:11">
      <c r="A53" s="42" t="str">
        <f t="shared" si="0"/>
        <v/>
      </c>
      <c r="B53" s="42" t="str">
        <f>IF(NOT(E53=""),Meldeliste!C$8 &amp; " e.V.","")</f>
        <v/>
      </c>
      <c r="C53" s="42" t="str">
        <f>IF(NOT(E53=""),Meldeliste!E64,"")</f>
        <v/>
      </c>
      <c r="D53" s="42" t="str">
        <f t="shared" si="1"/>
        <v/>
      </c>
      <c r="E53" s="45" t="str">
        <f>IF(Meldeliste!A64="","",Meldeliste!A64)</f>
        <v/>
      </c>
      <c r="F53" s="42" t="str">
        <f>IF(NOT(E53=""),Meldeliste!B64,"")</f>
        <v/>
      </c>
      <c r="G53" s="44" t="str">
        <f>IF(NOT(E53=""),Meldeliste!C64,"")</f>
        <v/>
      </c>
      <c r="I53" s="42" t="str">
        <f>IF(NOT(E53=""),Meldeliste!D64,"")</f>
        <v/>
      </c>
      <c r="J53" s="42" t="str">
        <f>IF(NOT(E53=""),Meldeliste!C$9,"")</f>
        <v/>
      </c>
      <c r="K53" s="42" t="str">
        <f>IF(NOT(E53=""),Meldeliste!F64,"")</f>
        <v/>
      </c>
    </row>
    <row r="54" spans="1:11">
      <c r="A54" s="42" t="str">
        <f t="shared" si="0"/>
        <v/>
      </c>
      <c r="B54" s="42" t="str">
        <f>IF(NOT(E54=""),Meldeliste!C$8 &amp; " e.V.","")</f>
        <v/>
      </c>
      <c r="C54" s="42" t="str">
        <f>IF(NOT(E54=""),Meldeliste!E65,"")</f>
        <v/>
      </c>
      <c r="D54" s="42" t="str">
        <f t="shared" si="1"/>
        <v/>
      </c>
      <c r="E54" s="45" t="str">
        <f>IF(Meldeliste!A65="","",Meldeliste!A65)</f>
        <v/>
      </c>
      <c r="F54" s="42" t="str">
        <f>IF(NOT(E54=""),Meldeliste!B65,"")</f>
        <v/>
      </c>
      <c r="G54" s="44" t="str">
        <f>IF(NOT(E54=""),Meldeliste!C65,"")</f>
        <v/>
      </c>
      <c r="I54" s="42" t="str">
        <f>IF(NOT(E54=""),Meldeliste!D65,"")</f>
        <v/>
      </c>
      <c r="J54" s="42" t="str">
        <f>IF(NOT(E54=""),Meldeliste!C$9,"")</f>
        <v/>
      </c>
      <c r="K54" s="42" t="str">
        <f>IF(NOT(E54=""),Meldeliste!F65,"")</f>
        <v/>
      </c>
    </row>
    <row r="55" spans="1:11">
      <c r="A55" s="42" t="str">
        <f t="shared" si="0"/>
        <v/>
      </c>
      <c r="B55" s="42" t="str">
        <f>IF(NOT(E55=""),Meldeliste!C$8 &amp; " e.V.","")</f>
        <v/>
      </c>
      <c r="C55" s="42" t="str">
        <f>IF(NOT(E55=""),Meldeliste!E66,"")</f>
        <v/>
      </c>
      <c r="D55" s="42" t="str">
        <f t="shared" si="1"/>
        <v/>
      </c>
      <c r="E55" s="45" t="str">
        <f>IF(Meldeliste!A66="","",Meldeliste!A66)</f>
        <v/>
      </c>
      <c r="F55" s="42" t="str">
        <f>IF(NOT(E55=""),Meldeliste!B66,"")</f>
        <v/>
      </c>
      <c r="G55" s="44" t="str">
        <f>IF(NOT(E55=""),Meldeliste!C66,"")</f>
        <v/>
      </c>
      <c r="I55" s="42" t="str">
        <f>IF(NOT(E55=""),Meldeliste!D66,"")</f>
        <v/>
      </c>
      <c r="J55" s="42" t="str">
        <f>IF(NOT(E55=""),Meldeliste!C$9,"")</f>
        <v/>
      </c>
      <c r="K55" s="42" t="str">
        <f>IF(NOT(E55=""),Meldeliste!F66,"")</f>
        <v/>
      </c>
    </row>
    <row r="56" spans="1:11">
      <c r="A56" s="42" t="str">
        <f t="shared" si="0"/>
        <v/>
      </c>
      <c r="B56" s="42" t="str">
        <f>IF(NOT(E56=""),Meldeliste!C$8 &amp; " e.V.","")</f>
        <v/>
      </c>
      <c r="C56" s="42" t="str">
        <f>IF(NOT(E56=""),Meldeliste!E67,"")</f>
        <v/>
      </c>
      <c r="D56" s="42" t="str">
        <f t="shared" si="1"/>
        <v/>
      </c>
      <c r="E56" s="45" t="str">
        <f>IF(Meldeliste!A67="","",Meldeliste!A67)</f>
        <v/>
      </c>
      <c r="F56" s="42" t="str">
        <f>IF(NOT(E56=""),Meldeliste!B67,"")</f>
        <v/>
      </c>
      <c r="G56" s="44" t="str">
        <f>IF(NOT(E56=""),Meldeliste!C67,"")</f>
        <v/>
      </c>
      <c r="I56" s="42" t="str">
        <f>IF(NOT(E56=""),Meldeliste!D67,"")</f>
        <v/>
      </c>
      <c r="J56" s="42" t="str">
        <f>IF(NOT(E56=""),Meldeliste!C$9,"")</f>
        <v/>
      </c>
      <c r="K56" s="42" t="str">
        <f>IF(NOT(E56=""),Meldeliste!F67,"")</f>
        <v/>
      </c>
    </row>
    <row r="57" spans="1:11">
      <c r="A57" s="42" t="str">
        <f t="shared" si="0"/>
        <v/>
      </c>
      <c r="B57" s="42" t="str">
        <f>IF(NOT(E57=""),Meldeliste!C$8 &amp; " e.V.","")</f>
        <v/>
      </c>
      <c r="C57" s="42" t="str">
        <f>IF(NOT(E57=""),Meldeliste!E68,"")</f>
        <v/>
      </c>
      <c r="D57" s="42" t="str">
        <f t="shared" si="1"/>
        <v/>
      </c>
      <c r="E57" s="45" t="str">
        <f>IF(Meldeliste!A68="","",Meldeliste!A68)</f>
        <v/>
      </c>
      <c r="F57" s="42" t="str">
        <f>IF(NOT(E57=""),Meldeliste!B68,"")</f>
        <v/>
      </c>
      <c r="G57" s="44" t="str">
        <f>IF(NOT(E57=""),Meldeliste!C68,"")</f>
        <v/>
      </c>
      <c r="I57" s="42" t="str">
        <f>IF(NOT(E57=""),Meldeliste!D68,"")</f>
        <v/>
      </c>
      <c r="J57" s="42" t="str">
        <f>IF(NOT(E57=""),Meldeliste!C$9,"")</f>
        <v/>
      </c>
      <c r="K57" s="42" t="str">
        <f>IF(NOT(E57=""),Meldeliste!F68,"")</f>
        <v/>
      </c>
    </row>
    <row r="58" spans="1:11">
      <c r="A58" s="42" t="str">
        <f t="shared" si="0"/>
        <v/>
      </c>
      <c r="B58" s="42" t="str">
        <f>IF(NOT(E58=""),Meldeliste!C$8 &amp; " e.V.","")</f>
        <v/>
      </c>
      <c r="C58" s="42" t="str">
        <f>IF(NOT(E58=""),Meldeliste!E69,"")</f>
        <v/>
      </c>
      <c r="D58" s="42" t="str">
        <f t="shared" si="1"/>
        <v/>
      </c>
      <c r="E58" s="45" t="str">
        <f>IF(Meldeliste!A69="","",Meldeliste!A69)</f>
        <v/>
      </c>
      <c r="F58" s="42" t="str">
        <f>IF(NOT(E58=""),Meldeliste!B69,"")</f>
        <v/>
      </c>
      <c r="G58" s="44" t="str">
        <f>IF(NOT(E58=""),Meldeliste!C69,"")</f>
        <v/>
      </c>
      <c r="I58" s="42" t="str">
        <f>IF(NOT(E58=""),Meldeliste!D69,"")</f>
        <v/>
      </c>
      <c r="J58" s="42" t="str">
        <f>IF(NOT(E58=""),Meldeliste!C$9,"")</f>
        <v/>
      </c>
      <c r="K58" s="42" t="str">
        <f>IF(NOT(E58=""),Meldeliste!F69,"")</f>
        <v/>
      </c>
    </row>
    <row r="59" spans="1:11">
      <c r="A59" s="42" t="str">
        <f t="shared" si="0"/>
        <v/>
      </c>
      <c r="B59" s="42" t="str">
        <f>IF(NOT(E59=""),Meldeliste!C$8 &amp; " e.V.","")</f>
        <v/>
      </c>
      <c r="C59" s="42" t="str">
        <f>IF(NOT(E59=""),Meldeliste!E70,"")</f>
        <v/>
      </c>
      <c r="D59" s="42" t="str">
        <f t="shared" si="1"/>
        <v/>
      </c>
      <c r="E59" s="45" t="str">
        <f>IF(Meldeliste!A70="","",Meldeliste!A70)</f>
        <v/>
      </c>
      <c r="F59" s="42" t="str">
        <f>IF(NOT(E59=""),Meldeliste!B70,"")</f>
        <v/>
      </c>
      <c r="G59" s="44" t="str">
        <f>IF(NOT(E59=""),Meldeliste!C70,"")</f>
        <v/>
      </c>
      <c r="I59" s="42" t="str">
        <f>IF(NOT(E59=""),Meldeliste!D70,"")</f>
        <v/>
      </c>
      <c r="J59" s="42" t="str">
        <f>IF(NOT(E59=""),Meldeliste!C$9,"")</f>
        <v/>
      </c>
      <c r="K59" s="42" t="str">
        <f>IF(NOT(E59=""),Meldeliste!F70,"")</f>
        <v/>
      </c>
    </row>
    <row r="60" spans="1:11">
      <c r="A60" s="42" t="str">
        <f t="shared" si="0"/>
        <v/>
      </c>
      <c r="B60" s="42" t="str">
        <f>IF(NOT(E60=""),Meldeliste!C$8 &amp; " e.V.","")</f>
        <v/>
      </c>
      <c r="C60" s="42" t="str">
        <f>IF(NOT(E60=""),Meldeliste!E71,"")</f>
        <v/>
      </c>
      <c r="D60" s="42" t="str">
        <f t="shared" si="1"/>
        <v/>
      </c>
      <c r="E60" s="45" t="str">
        <f>IF(Meldeliste!A71="","",Meldeliste!A71)</f>
        <v/>
      </c>
      <c r="F60" s="42" t="str">
        <f>IF(NOT(E60=""),Meldeliste!B71,"")</f>
        <v/>
      </c>
      <c r="G60" s="44" t="str">
        <f>IF(NOT(E60=""),Meldeliste!C71,"")</f>
        <v/>
      </c>
      <c r="I60" s="42" t="str">
        <f>IF(NOT(E60=""),Meldeliste!D71,"")</f>
        <v/>
      </c>
      <c r="J60" s="42" t="str">
        <f>IF(NOT(E60=""),Meldeliste!C$9,"")</f>
        <v/>
      </c>
      <c r="K60" s="42" t="str">
        <f>IF(NOT(E60=""),Meldeliste!F71,"")</f>
        <v/>
      </c>
    </row>
    <row r="61" spans="1:11">
      <c r="A61" s="42" t="str">
        <f t="shared" si="0"/>
        <v/>
      </c>
      <c r="B61" s="42" t="str">
        <f>IF(NOT(E61=""),Meldeliste!C$8 &amp; " e.V.","")</f>
        <v/>
      </c>
      <c r="C61" s="42" t="str">
        <f>IF(NOT(E61=""),Meldeliste!E72,"")</f>
        <v/>
      </c>
      <c r="D61" s="42" t="str">
        <f t="shared" si="1"/>
        <v/>
      </c>
      <c r="E61" s="45" t="str">
        <f>IF(Meldeliste!A72="","",Meldeliste!A72)</f>
        <v/>
      </c>
      <c r="F61" s="42" t="str">
        <f>IF(NOT(E61=""),Meldeliste!B72,"")</f>
        <v/>
      </c>
      <c r="G61" s="44" t="str">
        <f>IF(NOT(E61=""),Meldeliste!C72,"")</f>
        <v/>
      </c>
      <c r="I61" s="42" t="str">
        <f>IF(NOT(E61=""),Meldeliste!D72,"")</f>
        <v/>
      </c>
      <c r="J61" s="42" t="str">
        <f>IF(NOT(E61=""),Meldeliste!C$9,"")</f>
        <v/>
      </c>
      <c r="K61" s="42" t="str">
        <f>IF(NOT(E61=""),Meldeliste!F72,"")</f>
        <v/>
      </c>
    </row>
    <row r="62" spans="1:11">
      <c r="A62" s="42" t="str">
        <f t="shared" si="0"/>
        <v/>
      </c>
      <c r="B62" s="42" t="str">
        <f>IF(NOT(E62=""),Meldeliste!C$8 &amp; " e.V.","")</f>
        <v/>
      </c>
      <c r="C62" s="42" t="str">
        <f>IF(NOT(E62=""),Meldeliste!E73,"")</f>
        <v/>
      </c>
      <c r="D62" s="42" t="str">
        <f t="shared" si="1"/>
        <v/>
      </c>
      <c r="E62" s="45" t="str">
        <f>IF(Meldeliste!A73="","",Meldeliste!A73)</f>
        <v/>
      </c>
      <c r="F62" s="42" t="str">
        <f>IF(NOT(E62=""),Meldeliste!B73,"")</f>
        <v/>
      </c>
      <c r="G62" s="44" t="str">
        <f>IF(NOT(E62=""),Meldeliste!C73,"")</f>
        <v/>
      </c>
      <c r="I62" s="42" t="str">
        <f>IF(NOT(E62=""),Meldeliste!D73,"")</f>
        <v/>
      </c>
      <c r="J62" s="42" t="str">
        <f>IF(NOT(E62=""),Meldeliste!C$9,"")</f>
        <v/>
      </c>
      <c r="K62" s="42" t="str">
        <f>IF(NOT(E62=""),Meldeliste!F73,"")</f>
        <v/>
      </c>
    </row>
    <row r="63" spans="1:11">
      <c r="A63" s="42" t="str">
        <f t="shared" si="0"/>
        <v/>
      </c>
      <c r="B63" s="42" t="str">
        <f>IF(NOT(E63=""),Meldeliste!C$8 &amp; " e.V.","")</f>
        <v/>
      </c>
      <c r="C63" s="42" t="str">
        <f>IF(NOT(E63=""),Meldeliste!E74,"")</f>
        <v/>
      </c>
      <c r="D63" s="42" t="str">
        <f t="shared" si="1"/>
        <v/>
      </c>
      <c r="E63" s="45" t="str">
        <f>IF(Meldeliste!A74="","",Meldeliste!A74)</f>
        <v/>
      </c>
      <c r="F63" s="42" t="str">
        <f>IF(NOT(E63=""),Meldeliste!B74,"")</f>
        <v/>
      </c>
      <c r="G63" s="44" t="str">
        <f>IF(NOT(E63=""),Meldeliste!C74,"")</f>
        <v/>
      </c>
      <c r="I63" s="42" t="str">
        <f>IF(NOT(E63=""),Meldeliste!D74,"")</f>
        <v/>
      </c>
      <c r="J63" s="42" t="str">
        <f>IF(NOT(E63=""),Meldeliste!C$9,"")</f>
        <v/>
      </c>
      <c r="K63" s="42" t="str">
        <f>IF(NOT(E63=""),Meldeliste!F74,"")</f>
        <v/>
      </c>
    </row>
    <row r="64" spans="1:11">
      <c r="A64" s="42" t="str">
        <f t="shared" si="0"/>
        <v/>
      </c>
      <c r="B64" s="42" t="str">
        <f>IF(NOT(E64=""),Meldeliste!C$8 &amp; " e.V.","")</f>
        <v/>
      </c>
      <c r="C64" s="42" t="str">
        <f>IF(NOT(E64=""),Meldeliste!E75,"")</f>
        <v/>
      </c>
      <c r="D64" s="42" t="str">
        <f t="shared" si="1"/>
        <v/>
      </c>
      <c r="E64" s="45" t="str">
        <f>IF(Meldeliste!A75="","",Meldeliste!A75)</f>
        <v/>
      </c>
      <c r="F64" s="42" t="str">
        <f>IF(NOT(E64=""),Meldeliste!B75,"")</f>
        <v/>
      </c>
      <c r="G64" s="44" t="str">
        <f>IF(NOT(E64=""),Meldeliste!C75,"")</f>
        <v/>
      </c>
      <c r="I64" s="42" t="str">
        <f>IF(NOT(E64=""),Meldeliste!D75,"")</f>
        <v/>
      </c>
      <c r="J64" s="42" t="str">
        <f>IF(NOT(E64=""),Meldeliste!C$9,"")</f>
        <v/>
      </c>
      <c r="K64" s="42" t="str">
        <f>IF(NOT(E64=""),Meldeliste!F75,"")</f>
        <v/>
      </c>
    </row>
    <row r="65" spans="1:11">
      <c r="A65" s="42" t="str">
        <f t="shared" si="0"/>
        <v/>
      </c>
      <c r="B65" s="42" t="str">
        <f>IF(NOT(E65=""),Meldeliste!C$8 &amp; " e.V.","")</f>
        <v/>
      </c>
      <c r="C65" s="42" t="str">
        <f>IF(NOT(E65=""),Meldeliste!E76,"")</f>
        <v/>
      </c>
      <c r="D65" s="42" t="str">
        <f t="shared" si="1"/>
        <v/>
      </c>
      <c r="E65" s="45" t="str">
        <f>IF(Meldeliste!A76="","",Meldeliste!A76)</f>
        <v/>
      </c>
      <c r="F65" s="42" t="str">
        <f>IF(NOT(E65=""),Meldeliste!B76,"")</f>
        <v/>
      </c>
      <c r="G65" s="44" t="str">
        <f>IF(NOT(E65=""),Meldeliste!C76,"")</f>
        <v/>
      </c>
      <c r="I65" s="42" t="str">
        <f>IF(NOT(E65=""),Meldeliste!D76,"")</f>
        <v/>
      </c>
      <c r="J65" s="42" t="str">
        <f>IF(NOT(E65=""),Meldeliste!C$9,"")</f>
        <v/>
      </c>
      <c r="K65" s="42" t="str">
        <f>IF(NOT(E65=""),Meldeliste!F76,"")</f>
        <v/>
      </c>
    </row>
    <row r="66" spans="1:11">
      <c r="A66" s="42" t="str">
        <f t="shared" si="0"/>
        <v/>
      </c>
      <c r="B66" s="42" t="str">
        <f>IF(NOT(E66=""),Meldeliste!C$8 &amp; " e.V.","")</f>
        <v/>
      </c>
      <c r="C66" s="42" t="str">
        <f>IF(NOT(E66=""),Meldeliste!E77,"")</f>
        <v/>
      </c>
      <c r="D66" s="42" t="str">
        <f t="shared" si="1"/>
        <v/>
      </c>
      <c r="E66" s="45" t="str">
        <f>IF(Meldeliste!A77="","",Meldeliste!A77)</f>
        <v/>
      </c>
      <c r="F66" s="42" t="str">
        <f>IF(NOT(E66=""),Meldeliste!B77,"")</f>
        <v/>
      </c>
      <c r="G66" s="44" t="str">
        <f>IF(NOT(E66=""),Meldeliste!C77,"")</f>
        <v/>
      </c>
      <c r="I66" s="42" t="str">
        <f>IF(NOT(E66=""),Meldeliste!D77,"")</f>
        <v/>
      </c>
      <c r="J66" s="42" t="str">
        <f>IF(NOT(E66=""),Meldeliste!C$9,"")</f>
        <v/>
      </c>
      <c r="K66" s="42" t="str">
        <f>IF(NOT(E66=""),Meldeliste!F77,"")</f>
        <v/>
      </c>
    </row>
    <row r="67" spans="1:11">
      <c r="A67" s="42" t="str">
        <f t="shared" ref="A67:A130" si="2">IF(NOT(E67=""),"Judo-Verband Berlin e.V.","")</f>
        <v/>
      </c>
      <c r="B67" s="42" t="str">
        <f>IF(NOT(E67=""),Meldeliste!C$8 &amp; " e.V.","")</f>
        <v/>
      </c>
      <c r="C67" s="42" t="str">
        <f>IF(NOT(E67=""),Meldeliste!E78,"")</f>
        <v/>
      </c>
      <c r="D67" s="42" t="str">
        <f t="shared" ref="D67:D130" si="3">IF(NOT(E67=""),YEAR(G67),"")</f>
        <v/>
      </c>
      <c r="E67" s="45" t="str">
        <f>IF(Meldeliste!A78="","",Meldeliste!A78)</f>
        <v/>
      </c>
      <c r="F67" s="42" t="str">
        <f>IF(NOT(E67=""),Meldeliste!B78,"")</f>
        <v/>
      </c>
      <c r="G67" s="44" t="str">
        <f>IF(NOT(E67=""),Meldeliste!C78,"")</f>
        <v/>
      </c>
      <c r="I67" s="42" t="str">
        <f>IF(NOT(E67=""),Meldeliste!D78,"")</f>
        <v/>
      </c>
      <c r="J67" s="42" t="str">
        <f>IF(NOT(E67=""),Meldeliste!C$9,"")</f>
        <v/>
      </c>
      <c r="K67" s="42" t="str">
        <f>IF(NOT(E67=""),Meldeliste!F78,"")</f>
        <v/>
      </c>
    </row>
    <row r="68" spans="1:11">
      <c r="A68" s="42" t="str">
        <f t="shared" si="2"/>
        <v/>
      </c>
      <c r="B68" s="42" t="str">
        <f>IF(NOT(E68=""),Meldeliste!C$8 &amp; " e.V.","")</f>
        <v/>
      </c>
      <c r="C68" s="42" t="str">
        <f>IF(NOT(E68=""),Meldeliste!E79,"")</f>
        <v/>
      </c>
      <c r="D68" s="42" t="str">
        <f t="shared" si="3"/>
        <v/>
      </c>
      <c r="E68" s="45" t="str">
        <f>IF(Meldeliste!A79="","",Meldeliste!A79)</f>
        <v/>
      </c>
      <c r="F68" s="42" t="str">
        <f>IF(NOT(E68=""),Meldeliste!B79,"")</f>
        <v/>
      </c>
      <c r="G68" s="44" t="str">
        <f>IF(NOT(E68=""),Meldeliste!C79,"")</f>
        <v/>
      </c>
      <c r="I68" s="42" t="str">
        <f>IF(NOT(E68=""),Meldeliste!D79,"")</f>
        <v/>
      </c>
      <c r="J68" s="42" t="str">
        <f>IF(NOT(E68=""),Meldeliste!C$9,"")</f>
        <v/>
      </c>
      <c r="K68" s="42" t="str">
        <f>IF(NOT(E68=""),Meldeliste!F79,"")</f>
        <v/>
      </c>
    </row>
    <row r="69" spans="1:11">
      <c r="A69" s="42" t="str">
        <f t="shared" si="2"/>
        <v/>
      </c>
      <c r="B69" s="42" t="str">
        <f>IF(NOT(E69=""),Meldeliste!C$8 &amp; " e.V.","")</f>
        <v/>
      </c>
      <c r="C69" s="42" t="str">
        <f>IF(NOT(E69=""),Meldeliste!E80,"")</f>
        <v/>
      </c>
      <c r="D69" s="42" t="str">
        <f t="shared" si="3"/>
        <v/>
      </c>
      <c r="E69" s="45" t="str">
        <f>IF(Meldeliste!A80="","",Meldeliste!A80)</f>
        <v/>
      </c>
      <c r="F69" s="42" t="str">
        <f>IF(NOT(E69=""),Meldeliste!B80,"")</f>
        <v/>
      </c>
      <c r="G69" s="44" t="str">
        <f>IF(NOT(E69=""),Meldeliste!C80,"")</f>
        <v/>
      </c>
      <c r="I69" s="42" t="str">
        <f>IF(NOT(E69=""),Meldeliste!D80,"")</f>
        <v/>
      </c>
      <c r="J69" s="42" t="str">
        <f>IF(NOT(E69=""),Meldeliste!C$9,"")</f>
        <v/>
      </c>
      <c r="K69" s="42" t="str">
        <f>IF(NOT(E69=""),Meldeliste!F80,"")</f>
        <v/>
      </c>
    </row>
    <row r="70" spans="1:11">
      <c r="A70" s="42" t="str">
        <f t="shared" si="2"/>
        <v/>
      </c>
      <c r="B70" s="42" t="str">
        <f>IF(NOT(E70=""),Meldeliste!C$8 &amp; " e.V.","")</f>
        <v/>
      </c>
      <c r="C70" s="42" t="str">
        <f>IF(NOT(E70=""),Meldeliste!E81,"")</f>
        <v/>
      </c>
      <c r="D70" s="42" t="str">
        <f t="shared" si="3"/>
        <v/>
      </c>
      <c r="E70" s="45" t="str">
        <f>IF(Meldeliste!A81="","",Meldeliste!A81)</f>
        <v/>
      </c>
      <c r="F70" s="42" t="str">
        <f>IF(NOT(E70=""),Meldeliste!B81,"")</f>
        <v/>
      </c>
      <c r="G70" s="44" t="str">
        <f>IF(NOT(E70=""),Meldeliste!C81,"")</f>
        <v/>
      </c>
      <c r="I70" s="42" t="str">
        <f>IF(NOT(E70=""),Meldeliste!D81,"")</f>
        <v/>
      </c>
      <c r="J70" s="42" t="str">
        <f>IF(NOT(E70=""),Meldeliste!C$9,"")</f>
        <v/>
      </c>
      <c r="K70" s="42" t="str">
        <f>IF(NOT(E70=""),Meldeliste!F81,"")</f>
        <v/>
      </c>
    </row>
    <row r="71" spans="1:11">
      <c r="A71" s="42" t="str">
        <f t="shared" si="2"/>
        <v/>
      </c>
      <c r="B71" s="42" t="str">
        <f>IF(NOT(E71=""),Meldeliste!C$8 &amp; " e.V.","")</f>
        <v/>
      </c>
      <c r="C71" s="42" t="str">
        <f>IF(NOT(E71=""),Meldeliste!E82,"")</f>
        <v/>
      </c>
      <c r="D71" s="42" t="str">
        <f t="shared" si="3"/>
        <v/>
      </c>
      <c r="E71" s="45" t="str">
        <f>IF(Meldeliste!A82="","",Meldeliste!A82)</f>
        <v/>
      </c>
      <c r="F71" s="42" t="str">
        <f>IF(NOT(E71=""),Meldeliste!B82,"")</f>
        <v/>
      </c>
      <c r="G71" s="44" t="str">
        <f>IF(NOT(E71=""),Meldeliste!C82,"")</f>
        <v/>
      </c>
      <c r="I71" s="42" t="str">
        <f>IF(NOT(E71=""),Meldeliste!D82,"")</f>
        <v/>
      </c>
      <c r="J71" s="42" t="str">
        <f>IF(NOT(E71=""),Meldeliste!C$9,"")</f>
        <v/>
      </c>
      <c r="K71" s="42" t="str">
        <f>IF(NOT(E71=""),Meldeliste!F82,"")</f>
        <v/>
      </c>
    </row>
    <row r="72" spans="1:11">
      <c r="A72" s="42" t="str">
        <f t="shared" si="2"/>
        <v/>
      </c>
      <c r="B72" s="42" t="str">
        <f>IF(NOT(E72=""),Meldeliste!C$8 &amp; " e.V.","")</f>
        <v/>
      </c>
      <c r="C72" s="42" t="str">
        <f>IF(NOT(E72=""),Meldeliste!E83,"")</f>
        <v/>
      </c>
      <c r="D72" s="42" t="str">
        <f t="shared" si="3"/>
        <v/>
      </c>
      <c r="E72" s="45" t="str">
        <f>IF(Meldeliste!A83="","",Meldeliste!A83)</f>
        <v/>
      </c>
      <c r="F72" s="42" t="str">
        <f>IF(NOT(E72=""),Meldeliste!B83,"")</f>
        <v/>
      </c>
      <c r="G72" s="44" t="str">
        <f>IF(NOT(E72=""),Meldeliste!C83,"")</f>
        <v/>
      </c>
      <c r="I72" s="42" t="str">
        <f>IF(NOT(E72=""),Meldeliste!D83,"")</f>
        <v/>
      </c>
      <c r="J72" s="42" t="str">
        <f>IF(NOT(E72=""),Meldeliste!C$9,"")</f>
        <v/>
      </c>
      <c r="K72" s="42" t="str">
        <f>IF(NOT(E72=""),Meldeliste!F83,"")</f>
        <v/>
      </c>
    </row>
    <row r="73" spans="1:11">
      <c r="A73" s="42" t="str">
        <f t="shared" si="2"/>
        <v/>
      </c>
      <c r="B73" s="42" t="str">
        <f>IF(NOT(E73=""),Meldeliste!C$8 &amp; " e.V.","")</f>
        <v/>
      </c>
      <c r="C73" s="42" t="str">
        <f>IF(NOT(E73=""),Meldeliste!E84,"")</f>
        <v/>
      </c>
      <c r="D73" s="42" t="str">
        <f t="shared" si="3"/>
        <v/>
      </c>
      <c r="E73" s="45" t="str">
        <f>IF(Meldeliste!A84="","",Meldeliste!A84)</f>
        <v/>
      </c>
      <c r="F73" s="42" t="str">
        <f>IF(NOT(E73=""),Meldeliste!B84,"")</f>
        <v/>
      </c>
      <c r="G73" s="44" t="str">
        <f>IF(NOT(E73=""),Meldeliste!C84,"")</f>
        <v/>
      </c>
      <c r="I73" s="42" t="str">
        <f>IF(NOT(E73=""),Meldeliste!D84,"")</f>
        <v/>
      </c>
      <c r="J73" s="42" t="str">
        <f>IF(NOT(E73=""),Meldeliste!C$9,"")</f>
        <v/>
      </c>
      <c r="K73" s="42" t="str">
        <f>IF(NOT(E73=""),Meldeliste!F84,"")</f>
        <v/>
      </c>
    </row>
    <row r="74" spans="1:11">
      <c r="A74" s="42" t="str">
        <f t="shared" si="2"/>
        <v/>
      </c>
      <c r="B74" s="42" t="str">
        <f>IF(NOT(E74=""),Meldeliste!C$8 &amp; " e.V.","")</f>
        <v/>
      </c>
      <c r="C74" s="42" t="str">
        <f>IF(NOT(E74=""),Meldeliste!E85,"")</f>
        <v/>
      </c>
      <c r="D74" s="42" t="str">
        <f t="shared" si="3"/>
        <v/>
      </c>
      <c r="E74" s="45" t="str">
        <f>IF(Meldeliste!A85="","",Meldeliste!A85)</f>
        <v/>
      </c>
      <c r="F74" s="42" t="str">
        <f>IF(NOT(E74=""),Meldeliste!B85,"")</f>
        <v/>
      </c>
      <c r="G74" s="44" t="str">
        <f>IF(NOT(E74=""),Meldeliste!C85,"")</f>
        <v/>
      </c>
      <c r="I74" s="42" t="str">
        <f>IF(NOT(E74=""),Meldeliste!D85,"")</f>
        <v/>
      </c>
      <c r="J74" s="42" t="str">
        <f>IF(NOT(E74=""),Meldeliste!C$9,"")</f>
        <v/>
      </c>
      <c r="K74" s="42" t="str">
        <f>IF(NOT(E74=""),Meldeliste!F85,"")</f>
        <v/>
      </c>
    </row>
    <row r="75" spans="1:11">
      <c r="A75" s="42" t="str">
        <f t="shared" si="2"/>
        <v/>
      </c>
      <c r="B75" s="42" t="str">
        <f>IF(NOT(E75=""),Meldeliste!C$8 &amp; " e.V.","")</f>
        <v/>
      </c>
      <c r="C75" s="42" t="str">
        <f>IF(NOT(E75=""),Meldeliste!E86,"")</f>
        <v/>
      </c>
      <c r="D75" s="42" t="str">
        <f t="shared" si="3"/>
        <v/>
      </c>
      <c r="E75" s="45" t="str">
        <f>IF(Meldeliste!A86="","",Meldeliste!A86)</f>
        <v/>
      </c>
      <c r="F75" s="42" t="str">
        <f>IF(NOT(E75=""),Meldeliste!B86,"")</f>
        <v/>
      </c>
      <c r="G75" s="44" t="str">
        <f>IF(NOT(E75=""),Meldeliste!C86,"")</f>
        <v/>
      </c>
      <c r="I75" s="42" t="str">
        <f>IF(NOT(E75=""),Meldeliste!D86,"")</f>
        <v/>
      </c>
      <c r="J75" s="42" t="str">
        <f>IF(NOT(E75=""),Meldeliste!C$9,"")</f>
        <v/>
      </c>
      <c r="K75" s="42" t="str">
        <f>IF(NOT(E75=""),Meldeliste!F86,"")</f>
        <v/>
      </c>
    </row>
    <row r="76" spans="1:11">
      <c r="A76" s="42" t="str">
        <f t="shared" si="2"/>
        <v/>
      </c>
      <c r="B76" s="42" t="str">
        <f>IF(NOT(E76=""),Meldeliste!C$8 &amp; " e.V.","")</f>
        <v/>
      </c>
      <c r="C76" s="42" t="str">
        <f>IF(NOT(E76=""),Meldeliste!E87,"")</f>
        <v/>
      </c>
      <c r="D76" s="42" t="str">
        <f t="shared" si="3"/>
        <v/>
      </c>
      <c r="E76" s="45" t="str">
        <f>IF(Meldeliste!A87="","",Meldeliste!A87)</f>
        <v/>
      </c>
      <c r="F76" s="42" t="str">
        <f>IF(NOT(E76=""),Meldeliste!B87,"")</f>
        <v/>
      </c>
      <c r="G76" s="44" t="str">
        <f>IF(NOT(E76=""),Meldeliste!C87,"")</f>
        <v/>
      </c>
      <c r="I76" s="42" t="str">
        <f>IF(NOT(E76=""),Meldeliste!D87,"")</f>
        <v/>
      </c>
      <c r="J76" s="42" t="str">
        <f>IF(NOT(E76=""),Meldeliste!C$9,"")</f>
        <v/>
      </c>
      <c r="K76" s="42" t="str">
        <f>IF(NOT(E76=""),Meldeliste!F87,"")</f>
        <v/>
      </c>
    </row>
    <row r="77" spans="1:11">
      <c r="A77" s="42" t="str">
        <f t="shared" si="2"/>
        <v/>
      </c>
      <c r="B77" s="42" t="str">
        <f>IF(NOT(E77=""),Meldeliste!C$8 &amp; " e.V.","")</f>
        <v/>
      </c>
      <c r="C77" s="42" t="str">
        <f>IF(NOT(E77=""),Meldeliste!E88,"")</f>
        <v/>
      </c>
      <c r="D77" s="42" t="str">
        <f t="shared" si="3"/>
        <v/>
      </c>
      <c r="E77" s="45" t="str">
        <f>IF(Meldeliste!A88="","",Meldeliste!A88)</f>
        <v/>
      </c>
      <c r="F77" s="42" t="str">
        <f>IF(NOT(E77=""),Meldeliste!B88,"")</f>
        <v/>
      </c>
      <c r="G77" s="44" t="str">
        <f>IF(NOT(E77=""),Meldeliste!C88,"")</f>
        <v/>
      </c>
      <c r="I77" s="42" t="str">
        <f>IF(NOT(E77=""),Meldeliste!D88,"")</f>
        <v/>
      </c>
      <c r="J77" s="42" t="str">
        <f>IF(NOT(E77=""),Meldeliste!C$9,"")</f>
        <v/>
      </c>
      <c r="K77" s="42" t="str">
        <f>IF(NOT(E77=""),Meldeliste!F88,"")</f>
        <v/>
      </c>
    </row>
    <row r="78" spans="1:11">
      <c r="A78" s="42" t="str">
        <f t="shared" si="2"/>
        <v/>
      </c>
      <c r="B78" s="42" t="str">
        <f>IF(NOT(E78=""),Meldeliste!C$8 &amp; " e.V.","")</f>
        <v/>
      </c>
      <c r="C78" s="42" t="str">
        <f>IF(NOT(E78=""),Meldeliste!E89,"")</f>
        <v/>
      </c>
      <c r="D78" s="42" t="str">
        <f t="shared" si="3"/>
        <v/>
      </c>
      <c r="E78" s="45" t="str">
        <f>IF(Meldeliste!A89="","",Meldeliste!A89)</f>
        <v/>
      </c>
      <c r="F78" s="42" t="str">
        <f>IF(NOT(E78=""),Meldeliste!B89,"")</f>
        <v/>
      </c>
      <c r="G78" s="44" t="str">
        <f>IF(NOT(E78=""),Meldeliste!C89,"")</f>
        <v/>
      </c>
      <c r="I78" s="42" t="str">
        <f>IF(NOT(E78=""),Meldeliste!D89,"")</f>
        <v/>
      </c>
      <c r="J78" s="42" t="str">
        <f>IF(NOT(E78=""),Meldeliste!C$9,"")</f>
        <v/>
      </c>
      <c r="K78" s="42" t="str">
        <f>IF(NOT(E78=""),Meldeliste!F89,"")</f>
        <v/>
      </c>
    </row>
    <row r="79" spans="1:11">
      <c r="A79" s="42" t="str">
        <f t="shared" si="2"/>
        <v/>
      </c>
      <c r="B79" s="42" t="str">
        <f>IF(NOT(E79=""),Meldeliste!C$8 &amp; " e.V.","")</f>
        <v/>
      </c>
      <c r="C79" s="42" t="str">
        <f>IF(NOT(E79=""),Meldeliste!E90,"")</f>
        <v/>
      </c>
      <c r="D79" s="42" t="str">
        <f t="shared" si="3"/>
        <v/>
      </c>
      <c r="E79" s="45" t="str">
        <f>IF(Meldeliste!A90="","",Meldeliste!A90)</f>
        <v/>
      </c>
      <c r="F79" s="42" t="str">
        <f>IF(NOT(E79=""),Meldeliste!B90,"")</f>
        <v/>
      </c>
      <c r="G79" s="44" t="str">
        <f>IF(NOT(E79=""),Meldeliste!C90,"")</f>
        <v/>
      </c>
      <c r="I79" s="42" t="str">
        <f>IF(NOT(E79=""),Meldeliste!D90,"")</f>
        <v/>
      </c>
      <c r="J79" s="42" t="str">
        <f>IF(NOT(E79=""),Meldeliste!C$9,"")</f>
        <v/>
      </c>
      <c r="K79" s="42" t="str">
        <f>IF(NOT(E79=""),Meldeliste!F90,"")</f>
        <v/>
      </c>
    </row>
    <row r="80" spans="1:11">
      <c r="A80" s="42" t="str">
        <f t="shared" si="2"/>
        <v/>
      </c>
      <c r="B80" s="42" t="str">
        <f>IF(NOT(E80=""),Meldeliste!C$8 &amp; " e.V.","")</f>
        <v/>
      </c>
      <c r="C80" s="42" t="str">
        <f>IF(NOT(E80=""),Meldeliste!E91,"")</f>
        <v/>
      </c>
      <c r="D80" s="42" t="str">
        <f t="shared" si="3"/>
        <v/>
      </c>
      <c r="E80" s="45" t="str">
        <f>IF(Meldeliste!A91="","",Meldeliste!A91)</f>
        <v/>
      </c>
      <c r="F80" s="42" t="str">
        <f>IF(NOT(E80=""),Meldeliste!B91,"")</f>
        <v/>
      </c>
      <c r="G80" s="44" t="str">
        <f>IF(NOT(E80=""),Meldeliste!C91,"")</f>
        <v/>
      </c>
      <c r="I80" s="42" t="str">
        <f>IF(NOT(E80=""),Meldeliste!D91,"")</f>
        <v/>
      </c>
      <c r="J80" s="42" t="str">
        <f>IF(NOT(E80=""),Meldeliste!C$9,"")</f>
        <v/>
      </c>
      <c r="K80" s="42" t="str">
        <f>IF(NOT(E80=""),Meldeliste!F91,"")</f>
        <v/>
      </c>
    </row>
    <row r="81" spans="1:11">
      <c r="A81" s="42" t="str">
        <f t="shared" si="2"/>
        <v/>
      </c>
      <c r="B81" s="42" t="str">
        <f>IF(NOT(E81=""),Meldeliste!C$8 &amp; " e.V.","")</f>
        <v/>
      </c>
      <c r="C81" s="42" t="str">
        <f>IF(NOT(E81=""),Meldeliste!E92,"")</f>
        <v/>
      </c>
      <c r="D81" s="42" t="str">
        <f t="shared" si="3"/>
        <v/>
      </c>
      <c r="E81" s="45" t="str">
        <f>IF(Meldeliste!A92="","",Meldeliste!A92)</f>
        <v/>
      </c>
      <c r="F81" s="42" t="str">
        <f>IF(NOT(E81=""),Meldeliste!B92,"")</f>
        <v/>
      </c>
      <c r="G81" s="44" t="str">
        <f>IF(NOT(E81=""),Meldeliste!C92,"")</f>
        <v/>
      </c>
      <c r="I81" s="42" t="str">
        <f>IF(NOT(E81=""),Meldeliste!D92,"")</f>
        <v/>
      </c>
      <c r="J81" s="42" t="str">
        <f>IF(NOT(E81=""),Meldeliste!C$9,"")</f>
        <v/>
      </c>
      <c r="K81" s="42" t="str">
        <f>IF(NOT(E81=""),Meldeliste!F92,"")</f>
        <v/>
      </c>
    </row>
    <row r="82" spans="1:11">
      <c r="A82" s="42" t="str">
        <f t="shared" si="2"/>
        <v/>
      </c>
      <c r="B82" s="42" t="str">
        <f>IF(NOT(E82=""),Meldeliste!C$8 &amp; " e.V.","")</f>
        <v/>
      </c>
      <c r="C82" s="42" t="str">
        <f>IF(NOT(E82=""),Meldeliste!E93,"")</f>
        <v/>
      </c>
      <c r="D82" s="42" t="str">
        <f t="shared" si="3"/>
        <v/>
      </c>
      <c r="E82" s="45" t="str">
        <f>IF(Meldeliste!A93="","",Meldeliste!A93)</f>
        <v/>
      </c>
      <c r="F82" s="42" t="str">
        <f>IF(NOT(E82=""),Meldeliste!B93,"")</f>
        <v/>
      </c>
      <c r="G82" s="44" t="str">
        <f>IF(NOT(E82=""),Meldeliste!C93,"")</f>
        <v/>
      </c>
      <c r="I82" s="42" t="str">
        <f>IF(NOT(E82=""),Meldeliste!D93,"")</f>
        <v/>
      </c>
      <c r="J82" s="42" t="str">
        <f>IF(NOT(E82=""),Meldeliste!C$9,"")</f>
        <v/>
      </c>
      <c r="K82" s="42" t="str">
        <f>IF(NOT(E82=""),Meldeliste!F93,"")</f>
        <v/>
      </c>
    </row>
    <row r="83" spans="1:11">
      <c r="A83" s="42" t="str">
        <f t="shared" si="2"/>
        <v/>
      </c>
      <c r="B83" s="42" t="str">
        <f>IF(NOT(E83=""),Meldeliste!C$8 &amp; " e.V.","")</f>
        <v/>
      </c>
      <c r="C83" s="42" t="str">
        <f>IF(NOT(E83=""),Meldeliste!E94,"")</f>
        <v/>
      </c>
      <c r="D83" s="42" t="str">
        <f t="shared" si="3"/>
        <v/>
      </c>
      <c r="E83" s="45" t="str">
        <f>IF(Meldeliste!A94="","",Meldeliste!A94)</f>
        <v/>
      </c>
      <c r="F83" s="42" t="str">
        <f>IF(NOT(E83=""),Meldeliste!B94,"")</f>
        <v/>
      </c>
      <c r="G83" s="44" t="str">
        <f>IF(NOT(E83=""),Meldeliste!C94,"")</f>
        <v/>
      </c>
      <c r="I83" s="42" t="str">
        <f>IF(NOT(E83=""),Meldeliste!D94,"")</f>
        <v/>
      </c>
      <c r="J83" s="42" t="str">
        <f>IF(NOT(E83=""),Meldeliste!C$9,"")</f>
        <v/>
      </c>
      <c r="K83" s="42" t="str">
        <f>IF(NOT(E83=""),Meldeliste!F94,"")</f>
        <v/>
      </c>
    </row>
    <row r="84" spans="1:11">
      <c r="A84" s="42" t="str">
        <f t="shared" si="2"/>
        <v/>
      </c>
      <c r="B84" s="42" t="str">
        <f>IF(NOT(E84=""),Meldeliste!C$8 &amp; " e.V.","")</f>
        <v/>
      </c>
      <c r="C84" s="42" t="str">
        <f>IF(NOT(E84=""),Meldeliste!E95,"")</f>
        <v/>
      </c>
      <c r="D84" s="42" t="str">
        <f t="shared" si="3"/>
        <v/>
      </c>
      <c r="E84" s="45" t="str">
        <f>IF(Meldeliste!A95="","",Meldeliste!A95)</f>
        <v/>
      </c>
      <c r="F84" s="42" t="str">
        <f>IF(NOT(E84=""),Meldeliste!B95,"")</f>
        <v/>
      </c>
      <c r="G84" s="44" t="str">
        <f>IF(NOT(E84=""),Meldeliste!C95,"")</f>
        <v/>
      </c>
      <c r="I84" s="42" t="str">
        <f>IF(NOT(E84=""),Meldeliste!D95,"")</f>
        <v/>
      </c>
      <c r="J84" s="42" t="str">
        <f>IF(NOT(E84=""),Meldeliste!C$9,"")</f>
        <v/>
      </c>
      <c r="K84" s="42" t="str">
        <f>IF(NOT(E84=""),Meldeliste!F95,"")</f>
        <v/>
      </c>
    </row>
    <row r="85" spans="1:11">
      <c r="A85" s="42" t="str">
        <f t="shared" si="2"/>
        <v/>
      </c>
      <c r="B85" s="42" t="str">
        <f>IF(NOT(E85=""),Meldeliste!C$8 &amp; " e.V.","")</f>
        <v/>
      </c>
      <c r="C85" s="42" t="str">
        <f>IF(NOT(E85=""),Meldeliste!E96,"")</f>
        <v/>
      </c>
      <c r="D85" s="42" t="str">
        <f t="shared" si="3"/>
        <v/>
      </c>
      <c r="E85" s="45" t="str">
        <f>IF(Meldeliste!A96="","",Meldeliste!A96)</f>
        <v/>
      </c>
      <c r="F85" s="42" t="str">
        <f>IF(NOT(E85=""),Meldeliste!B96,"")</f>
        <v/>
      </c>
      <c r="G85" s="44" t="str">
        <f>IF(NOT(E85=""),Meldeliste!C96,"")</f>
        <v/>
      </c>
      <c r="I85" s="42" t="str">
        <f>IF(NOT(E85=""),Meldeliste!D96,"")</f>
        <v/>
      </c>
      <c r="J85" s="42" t="str">
        <f>IF(NOT(E85=""),Meldeliste!C$9,"")</f>
        <v/>
      </c>
      <c r="K85" s="42" t="str">
        <f>IF(NOT(E85=""),Meldeliste!F96,"")</f>
        <v/>
      </c>
    </row>
    <row r="86" spans="1:11">
      <c r="A86" s="42" t="str">
        <f t="shared" si="2"/>
        <v/>
      </c>
      <c r="B86" s="42" t="str">
        <f>IF(NOT(E86=""),Meldeliste!C$8 &amp; " e.V.","")</f>
        <v/>
      </c>
      <c r="C86" s="42" t="str">
        <f>IF(NOT(E86=""),Meldeliste!E97,"")</f>
        <v/>
      </c>
      <c r="D86" s="42" t="str">
        <f t="shared" si="3"/>
        <v/>
      </c>
      <c r="E86" s="45" t="str">
        <f>IF(Meldeliste!A97="","",Meldeliste!A97)</f>
        <v/>
      </c>
      <c r="F86" s="42" t="str">
        <f>IF(NOT(E86=""),Meldeliste!B97,"")</f>
        <v/>
      </c>
      <c r="G86" s="44" t="str">
        <f>IF(NOT(E86=""),Meldeliste!C97,"")</f>
        <v/>
      </c>
      <c r="I86" s="42" t="str">
        <f>IF(NOT(E86=""),Meldeliste!D97,"")</f>
        <v/>
      </c>
      <c r="J86" s="42" t="str">
        <f>IF(NOT(E86=""),Meldeliste!C$9,"")</f>
        <v/>
      </c>
      <c r="K86" s="42" t="str">
        <f>IF(NOT(E86=""),Meldeliste!F97,"")</f>
        <v/>
      </c>
    </row>
    <row r="87" spans="1:11">
      <c r="A87" s="42" t="str">
        <f t="shared" si="2"/>
        <v/>
      </c>
      <c r="B87" s="42" t="str">
        <f>IF(NOT(E87=""),Meldeliste!C$8 &amp; " e.V.","")</f>
        <v/>
      </c>
      <c r="C87" s="42" t="str">
        <f>IF(NOT(E87=""),Meldeliste!E98,"")</f>
        <v/>
      </c>
      <c r="D87" s="42" t="str">
        <f t="shared" si="3"/>
        <v/>
      </c>
      <c r="E87" s="45" t="str">
        <f>IF(Meldeliste!A98="","",Meldeliste!A98)</f>
        <v/>
      </c>
      <c r="F87" s="42" t="str">
        <f>IF(NOT(E87=""),Meldeliste!B98,"")</f>
        <v/>
      </c>
      <c r="G87" s="44" t="str">
        <f>IF(NOT(E87=""),Meldeliste!C98,"")</f>
        <v/>
      </c>
      <c r="I87" s="42" t="str">
        <f>IF(NOT(E87=""),Meldeliste!D98,"")</f>
        <v/>
      </c>
      <c r="J87" s="42" t="str">
        <f>IF(NOT(E87=""),Meldeliste!C$9,"")</f>
        <v/>
      </c>
      <c r="K87" s="42" t="str">
        <f>IF(NOT(E87=""),Meldeliste!F98,"")</f>
        <v/>
      </c>
    </row>
    <row r="88" spans="1:11">
      <c r="A88" s="42" t="str">
        <f t="shared" si="2"/>
        <v/>
      </c>
      <c r="B88" s="42" t="str">
        <f>IF(NOT(E88=""),Meldeliste!C$8 &amp; " e.V.","")</f>
        <v/>
      </c>
      <c r="C88" s="42" t="str">
        <f>IF(NOT(E88=""),Meldeliste!E99,"")</f>
        <v/>
      </c>
      <c r="D88" s="42" t="str">
        <f t="shared" si="3"/>
        <v/>
      </c>
      <c r="E88" s="45" t="str">
        <f>IF(Meldeliste!A99="","",Meldeliste!A99)</f>
        <v/>
      </c>
      <c r="F88" s="42" t="str">
        <f>IF(NOT(E88=""),Meldeliste!B99,"")</f>
        <v/>
      </c>
      <c r="G88" s="44" t="str">
        <f>IF(NOT(E88=""),Meldeliste!C99,"")</f>
        <v/>
      </c>
      <c r="I88" s="42" t="str">
        <f>IF(NOT(E88=""),Meldeliste!D99,"")</f>
        <v/>
      </c>
      <c r="J88" s="42" t="str">
        <f>IF(NOT(E88=""),Meldeliste!C$9,"")</f>
        <v/>
      </c>
      <c r="K88" s="42" t="str">
        <f>IF(NOT(E88=""),Meldeliste!F99,"")</f>
        <v/>
      </c>
    </row>
    <row r="89" spans="1:11">
      <c r="A89" s="42" t="str">
        <f t="shared" si="2"/>
        <v/>
      </c>
      <c r="B89" s="42" t="str">
        <f>IF(NOT(E89=""),Meldeliste!C$8 &amp; " e.V.","")</f>
        <v/>
      </c>
      <c r="C89" s="42" t="str">
        <f>IF(NOT(E89=""),Meldeliste!E100,"")</f>
        <v/>
      </c>
      <c r="D89" s="42" t="str">
        <f t="shared" si="3"/>
        <v/>
      </c>
      <c r="E89" s="45" t="str">
        <f>IF(Meldeliste!A100="","",Meldeliste!A100)</f>
        <v/>
      </c>
      <c r="F89" s="42" t="str">
        <f>IF(NOT(E89=""),Meldeliste!B100,"")</f>
        <v/>
      </c>
      <c r="G89" s="44" t="str">
        <f>IF(NOT(E89=""),Meldeliste!C100,"")</f>
        <v/>
      </c>
      <c r="I89" s="42" t="str">
        <f>IF(NOT(E89=""),Meldeliste!D100,"")</f>
        <v/>
      </c>
      <c r="J89" s="42" t="str">
        <f>IF(NOT(E89=""),Meldeliste!C$9,"")</f>
        <v/>
      </c>
      <c r="K89" s="42" t="str">
        <f>IF(NOT(E89=""),Meldeliste!F100,"")</f>
        <v/>
      </c>
    </row>
    <row r="90" spans="1:11">
      <c r="A90" s="42" t="str">
        <f t="shared" si="2"/>
        <v/>
      </c>
      <c r="B90" s="42" t="str">
        <f>IF(NOT(E90=""),Meldeliste!C$8 &amp; " e.V.","")</f>
        <v/>
      </c>
      <c r="C90" s="42" t="str">
        <f>IF(NOT(E90=""),Meldeliste!E101,"")</f>
        <v/>
      </c>
      <c r="D90" s="42" t="str">
        <f t="shared" si="3"/>
        <v/>
      </c>
      <c r="E90" s="45" t="str">
        <f>IF(Meldeliste!A101="","",Meldeliste!A101)</f>
        <v/>
      </c>
      <c r="F90" s="42" t="str">
        <f>IF(NOT(E90=""),Meldeliste!B101,"")</f>
        <v/>
      </c>
      <c r="G90" s="44" t="str">
        <f>IF(NOT(E90=""),Meldeliste!C101,"")</f>
        <v/>
      </c>
      <c r="I90" s="42" t="str">
        <f>IF(NOT(E90=""),Meldeliste!D101,"")</f>
        <v/>
      </c>
      <c r="J90" s="42" t="str">
        <f>IF(NOT(E90=""),Meldeliste!C$9,"")</f>
        <v/>
      </c>
      <c r="K90" s="42" t="str">
        <f>IF(NOT(E90=""),Meldeliste!F101,"")</f>
        <v/>
      </c>
    </row>
    <row r="91" spans="1:11">
      <c r="A91" s="42" t="str">
        <f t="shared" si="2"/>
        <v/>
      </c>
      <c r="B91" s="42" t="str">
        <f>IF(NOT(E91=""),Meldeliste!C$8 &amp; " e.V.","")</f>
        <v/>
      </c>
      <c r="C91" s="42" t="str">
        <f>IF(NOT(E91=""),Meldeliste!E102,"")</f>
        <v/>
      </c>
      <c r="D91" s="42" t="str">
        <f t="shared" si="3"/>
        <v/>
      </c>
      <c r="E91" s="45" t="str">
        <f>IF(Meldeliste!A102="","",Meldeliste!A102)</f>
        <v/>
      </c>
      <c r="F91" s="42" t="str">
        <f>IF(NOT(E91=""),Meldeliste!B102,"")</f>
        <v/>
      </c>
      <c r="G91" s="44" t="str">
        <f>IF(NOT(E91=""),Meldeliste!C102,"")</f>
        <v/>
      </c>
      <c r="I91" s="42" t="str">
        <f>IF(NOT(E91=""),Meldeliste!D102,"")</f>
        <v/>
      </c>
      <c r="J91" s="42" t="str">
        <f>IF(NOT(E91=""),Meldeliste!C$9,"")</f>
        <v/>
      </c>
      <c r="K91" s="42" t="str">
        <f>IF(NOT(E91=""),Meldeliste!F102,"")</f>
        <v/>
      </c>
    </row>
    <row r="92" spans="1:11">
      <c r="A92" s="42" t="str">
        <f t="shared" si="2"/>
        <v/>
      </c>
      <c r="B92" s="42" t="str">
        <f>IF(NOT(E92=""),Meldeliste!C$8 &amp; " e.V.","")</f>
        <v/>
      </c>
      <c r="C92" s="42" t="str">
        <f>IF(NOT(E92=""),Meldeliste!E103,"")</f>
        <v/>
      </c>
      <c r="D92" s="42" t="str">
        <f t="shared" si="3"/>
        <v/>
      </c>
      <c r="E92" s="45" t="str">
        <f>IF(Meldeliste!A103="","",Meldeliste!A103)</f>
        <v/>
      </c>
      <c r="F92" s="42" t="str">
        <f>IF(NOT(E92=""),Meldeliste!B103,"")</f>
        <v/>
      </c>
      <c r="G92" s="44" t="str">
        <f>IF(NOT(E92=""),Meldeliste!C103,"")</f>
        <v/>
      </c>
      <c r="I92" s="42" t="str">
        <f>IF(NOT(E92=""),Meldeliste!D103,"")</f>
        <v/>
      </c>
      <c r="J92" s="42" t="str">
        <f>IF(NOT(E92=""),Meldeliste!C$9,"")</f>
        <v/>
      </c>
      <c r="K92" s="42" t="str">
        <f>IF(NOT(E92=""),Meldeliste!F103,"")</f>
        <v/>
      </c>
    </row>
    <row r="93" spans="1:11">
      <c r="A93" s="42" t="str">
        <f t="shared" si="2"/>
        <v/>
      </c>
      <c r="B93" s="42" t="str">
        <f>IF(NOT(E93=""),Meldeliste!C$8 &amp; " e.V.","")</f>
        <v/>
      </c>
      <c r="C93" s="42" t="str">
        <f>IF(NOT(E93=""),Meldeliste!E104,"")</f>
        <v/>
      </c>
      <c r="D93" s="42" t="str">
        <f t="shared" si="3"/>
        <v/>
      </c>
      <c r="E93" s="45" t="str">
        <f>IF(Meldeliste!A104="","",Meldeliste!A104)</f>
        <v/>
      </c>
      <c r="F93" s="42" t="str">
        <f>IF(NOT(E93=""),Meldeliste!B104,"")</f>
        <v/>
      </c>
      <c r="G93" s="44" t="str">
        <f>IF(NOT(E93=""),Meldeliste!C104,"")</f>
        <v/>
      </c>
      <c r="I93" s="42" t="str">
        <f>IF(NOT(E93=""),Meldeliste!D104,"")</f>
        <v/>
      </c>
      <c r="J93" s="42" t="str">
        <f>IF(NOT(E93=""),Meldeliste!C$9,"")</f>
        <v/>
      </c>
      <c r="K93" s="42" t="str">
        <f>IF(NOT(E93=""),Meldeliste!F104,"")</f>
        <v/>
      </c>
    </row>
    <row r="94" spans="1:11">
      <c r="A94" s="42" t="str">
        <f t="shared" si="2"/>
        <v/>
      </c>
      <c r="B94" s="42" t="str">
        <f>IF(NOT(E94=""),Meldeliste!C$8 &amp; " e.V.","")</f>
        <v/>
      </c>
      <c r="C94" s="42" t="str">
        <f>IF(NOT(E94=""),Meldeliste!E105,"")</f>
        <v/>
      </c>
      <c r="D94" s="42" t="str">
        <f t="shared" si="3"/>
        <v/>
      </c>
      <c r="E94" s="45" t="str">
        <f>IF(Meldeliste!A105="","",Meldeliste!A105)</f>
        <v/>
      </c>
      <c r="F94" s="42" t="str">
        <f>IF(NOT(E94=""),Meldeliste!B105,"")</f>
        <v/>
      </c>
      <c r="G94" s="44" t="str">
        <f>IF(NOT(E94=""),Meldeliste!C105,"")</f>
        <v/>
      </c>
      <c r="I94" s="42" t="str">
        <f>IF(NOT(E94=""),Meldeliste!D105,"")</f>
        <v/>
      </c>
      <c r="J94" s="42" t="str">
        <f>IF(NOT(E94=""),Meldeliste!C$9,"")</f>
        <v/>
      </c>
      <c r="K94" s="42" t="str">
        <f>IF(NOT(E94=""),Meldeliste!F105,"")</f>
        <v/>
      </c>
    </row>
    <row r="95" spans="1:11">
      <c r="A95" s="42" t="str">
        <f t="shared" si="2"/>
        <v/>
      </c>
      <c r="B95" s="42" t="str">
        <f>IF(NOT(E95=""),Meldeliste!C$8 &amp; " e.V.","")</f>
        <v/>
      </c>
      <c r="C95" s="42" t="str">
        <f>IF(NOT(E95=""),Meldeliste!E106,"")</f>
        <v/>
      </c>
      <c r="D95" s="42" t="str">
        <f t="shared" si="3"/>
        <v/>
      </c>
      <c r="E95" s="45" t="str">
        <f>IF(Meldeliste!A106="","",Meldeliste!A106)</f>
        <v/>
      </c>
      <c r="F95" s="42" t="str">
        <f>IF(NOT(E95=""),Meldeliste!B106,"")</f>
        <v/>
      </c>
      <c r="G95" s="44" t="str">
        <f>IF(NOT(E95=""),Meldeliste!C106,"")</f>
        <v/>
      </c>
      <c r="I95" s="42" t="str">
        <f>IF(NOT(E95=""),Meldeliste!D106,"")</f>
        <v/>
      </c>
      <c r="J95" s="42" t="str">
        <f>IF(NOT(E95=""),Meldeliste!C$9,"")</f>
        <v/>
      </c>
      <c r="K95" s="42" t="str">
        <f>IF(NOT(E95=""),Meldeliste!F106,"")</f>
        <v/>
      </c>
    </row>
    <row r="96" spans="1:11">
      <c r="A96" s="42" t="str">
        <f t="shared" si="2"/>
        <v/>
      </c>
      <c r="B96" s="42" t="str">
        <f>IF(NOT(E96=""),Meldeliste!C$8 &amp; " e.V.","")</f>
        <v/>
      </c>
      <c r="C96" s="42" t="str">
        <f>IF(NOT(E96=""),Meldeliste!E107,"")</f>
        <v/>
      </c>
      <c r="D96" s="42" t="str">
        <f t="shared" si="3"/>
        <v/>
      </c>
      <c r="E96" s="45" t="str">
        <f>IF(Meldeliste!A107="","",Meldeliste!A107)</f>
        <v/>
      </c>
      <c r="F96" s="42" t="str">
        <f>IF(NOT(E96=""),Meldeliste!B107,"")</f>
        <v/>
      </c>
      <c r="G96" s="44" t="str">
        <f>IF(NOT(E96=""),Meldeliste!C107,"")</f>
        <v/>
      </c>
      <c r="I96" s="42" t="str">
        <f>IF(NOT(E96=""),Meldeliste!D107,"")</f>
        <v/>
      </c>
      <c r="J96" s="42" t="str">
        <f>IF(NOT(E96=""),Meldeliste!C$9,"")</f>
        <v/>
      </c>
      <c r="K96" s="42" t="str">
        <f>IF(NOT(E96=""),Meldeliste!F107,"")</f>
        <v/>
      </c>
    </row>
    <row r="97" spans="1:11">
      <c r="A97" s="42" t="str">
        <f t="shared" si="2"/>
        <v/>
      </c>
      <c r="B97" s="42" t="str">
        <f>IF(NOT(E97=""),Meldeliste!C$8 &amp; " e.V.","")</f>
        <v/>
      </c>
      <c r="C97" s="42" t="str">
        <f>IF(NOT(E97=""),Meldeliste!E108,"")</f>
        <v/>
      </c>
      <c r="D97" s="42" t="str">
        <f t="shared" si="3"/>
        <v/>
      </c>
      <c r="E97" s="45" t="str">
        <f>IF(Meldeliste!A108="","",Meldeliste!A108)</f>
        <v/>
      </c>
      <c r="F97" s="42" t="str">
        <f>IF(NOT(E97=""),Meldeliste!B108,"")</f>
        <v/>
      </c>
      <c r="G97" s="44" t="str">
        <f>IF(NOT(E97=""),Meldeliste!C108,"")</f>
        <v/>
      </c>
      <c r="I97" s="42" t="str">
        <f>IF(NOT(E97=""),Meldeliste!D108,"")</f>
        <v/>
      </c>
      <c r="J97" s="42" t="str">
        <f>IF(NOT(E97=""),Meldeliste!C$9,"")</f>
        <v/>
      </c>
      <c r="K97" s="42" t="str">
        <f>IF(NOT(E97=""),Meldeliste!F108,"")</f>
        <v/>
      </c>
    </row>
    <row r="98" spans="1:11">
      <c r="A98" s="42" t="str">
        <f t="shared" si="2"/>
        <v/>
      </c>
      <c r="B98" s="42" t="str">
        <f>IF(NOT(E98=""),Meldeliste!C$8 &amp; " e.V.","")</f>
        <v/>
      </c>
      <c r="C98" s="42" t="str">
        <f>IF(NOT(E98=""),Meldeliste!E109,"")</f>
        <v/>
      </c>
      <c r="D98" s="42" t="str">
        <f t="shared" si="3"/>
        <v/>
      </c>
      <c r="E98" s="45" t="str">
        <f>IF(Meldeliste!A109="","",Meldeliste!A109)</f>
        <v/>
      </c>
      <c r="F98" s="42" t="str">
        <f>IF(NOT(E98=""),Meldeliste!B109,"")</f>
        <v/>
      </c>
      <c r="G98" s="44" t="str">
        <f>IF(NOT(E98=""),Meldeliste!C109,"")</f>
        <v/>
      </c>
      <c r="I98" s="42" t="str">
        <f>IF(NOT(E98=""),Meldeliste!D109,"")</f>
        <v/>
      </c>
      <c r="J98" s="42" t="str">
        <f>IF(NOT(E98=""),Meldeliste!C$9,"")</f>
        <v/>
      </c>
      <c r="K98" s="42" t="str">
        <f>IF(NOT(E98=""),Meldeliste!F109,"")</f>
        <v/>
      </c>
    </row>
    <row r="99" spans="1:11">
      <c r="A99" s="42" t="str">
        <f t="shared" si="2"/>
        <v/>
      </c>
      <c r="B99" s="42" t="str">
        <f>IF(NOT(E99=""),Meldeliste!C$8 &amp; " e.V.","")</f>
        <v/>
      </c>
      <c r="C99" s="42" t="str">
        <f>IF(NOT(E99=""),Meldeliste!E110,"")</f>
        <v/>
      </c>
      <c r="D99" s="42" t="str">
        <f t="shared" si="3"/>
        <v/>
      </c>
      <c r="E99" s="45" t="str">
        <f>IF(Meldeliste!A110="","",Meldeliste!A110)</f>
        <v/>
      </c>
      <c r="F99" s="42" t="str">
        <f>IF(NOT(E99=""),Meldeliste!B110,"")</f>
        <v/>
      </c>
      <c r="G99" s="44" t="str">
        <f>IF(NOT(E99=""),Meldeliste!C110,"")</f>
        <v/>
      </c>
      <c r="I99" s="42" t="str">
        <f>IF(NOT(E99=""),Meldeliste!D110,"")</f>
        <v/>
      </c>
      <c r="J99" s="42" t="str">
        <f>IF(NOT(E99=""),Meldeliste!C$9,"")</f>
        <v/>
      </c>
      <c r="K99" s="42" t="str">
        <f>IF(NOT(E99=""),Meldeliste!F110,"")</f>
        <v/>
      </c>
    </row>
    <row r="100" spans="1:11">
      <c r="A100" s="42" t="str">
        <f t="shared" si="2"/>
        <v/>
      </c>
      <c r="B100" s="42" t="str">
        <f>IF(NOT(E100=""),Meldeliste!C$8 &amp; " e.V.","")</f>
        <v/>
      </c>
      <c r="C100" s="42" t="str">
        <f>IF(NOT(E100=""),Meldeliste!E111,"")</f>
        <v/>
      </c>
      <c r="D100" s="42" t="str">
        <f t="shared" si="3"/>
        <v/>
      </c>
      <c r="E100" s="45" t="str">
        <f>IF(Meldeliste!A111="","",Meldeliste!A111)</f>
        <v/>
      </c>
      <c r="F100" s="42" t="str">
        <f>IF(NOT(E100=""),Meldeliste!B111,"")</f>
        <v/>
      </c>
      <c r="G100" s="44" t="str">
        <f>IF(NOT(E100=""),Meldeliste!C111,"")</f>
        <v/>
      </c>
      <c r="I100" s="42" t="str">
        <f>IF(NOT(E100=""),Meldeliste!D111,"")</f>
        <v/>
      </c>
      <c r="J100" s="42" t="str">
        <f>IF(NOT(E100=""),Meldeliste!C$9,"")</f>
        <v/>
      </c>
      <c r="K100" s="42" t="str">
        <f>IF(NOT(E100=""),Meldeliste!F111,"")</f>
        <v/>
      </c>
    </row>
    <row r="101" spans="1:11">
      <c r="A101" s="42" t="str">
        <f t="shared" si="2"/>
        <v/>
      </c>
      <c r="B101" s="42" t="str">
        <f>IF(NOT(E101=""),Meldeliste!C$8 &amp; " e.V.","")</f>
        <v/>
      </c>
      <c r="C101" s="42" t="str">
        <f>IF(NOT(E101=""),Meldeliste!E112,"")</f>
        <v/>
      </c>
      <c r="D101" s="42" t="str">
        <f t="shared" si="3"/>
        <v/>
      </c>
      <c r="E101" s="45" t="str">
        <f>IF(Meldeliste!A112="","",Meldeliste!A112)</f>
        <v/>
      </c>
      <c r="F101" s="42" t="str">
        <f>IF(NOT(E101=""),Meldeliste!B112,"")</f>
        <v/>
      </c>
      <c r="G101" s="44" t="str">
        <f>IF(NOT(E101=""),Meldeliste!C112,"")</f>
        <v/>
      </c>
      <c r="I101" s="42" t="str">
        <f>IF(NOT(E101=""),Meldeliste!D112,"")</f>
        <v/>
      </c>
      <c r="J101" s="42" t="str">
        <f>IF(NOT(E101=""),Meldeliste!C$9,"")</f>
        <v/>
      </c>
      <c r="K101" s="42" t="str">
        <f>IF(NOT(E101=""),Meldeliste!F112,"")</f>
        <v/>
      </c>
    </row>
    <row r="102" spans="1:11">
      <c r="A102" s="42" t="str">
        <f t="shared" si="2"/>
        <v/>
      </c>
      <c r="B102" s="42" t="str">
        <f>IF(NOT(E102=""),Meldeliste!C$8 &amp; " e.V.","")</f>
        <v/>
      </c>
      <c r="C102" s="42" t="str">
        <f>IF(NOT(E102=""),Meldeliste!E113,"")</f>
        <v/>
      </c>
      <c r="D102" s="42" t="str">
        <f t="shared" si="3"/>
        <v/>
      </c>
      <c r="E102" s="45" t="str">
        <f>IF(Meldeliste!A113="","",Meldeliste!A113)</f>
        <v/>
      </c>
      <c r="F102" s="42" t="str">
        <f>IF(NOT(E102=""),Meldeliste!B113,"")</f>
        <v/>
      </c>
      <c r="G102" s="44" t="str">
        <f>IF(NOT(E102=""),Meldeliste!C113,"")</f>
        <v/>
      </c>
      <c r="I102" s="42" t="str">
        <f>IF(NOT(E102=""),Meldeliste!D113,"")</f>
        <v/>
      </c>
      <c r="J102" s="42" t="str">
        <f>IF(NOT(E102=""),Meldeliste!C$9,"")</f>
        <v/>
      </c>
      <c r="K102" s="42" t="str">
        <f>IF(NOT(E102=""),Meldeliste!F113,"")</f>
        <v/>
      </c>
    </row>
    <row r="103" spans="1:11">
      <c r="A103" s="42" t="str">
        <f t="shared" si="2"/>
        <v/>
      </c>
      <c r="B103" s="42" t="str">
        <f>IF(NOT(E103=""),Meldeliste!C$8 &amp; " e.V.","")</f>
        <v/>
      </c>
      <c r="C103" s="42" t="str">
        <f>IF(NOT(E103=""),Meldeliste!E114,"")</f>
        <v/>
      </c>
      <c r="D103" s="42" t="str">
        <f t="shared" si="3"/>
        <v/>
      </c>
      <c r="E103" s="45" t="str">
        <f>IF(Meldeliste!A114="","",Meldeliste!A114)</f>
        <v/>
      </c>
      <c r="F103" s="42" t="str">
        <f>IF(NOT(E103=""),Meldeliste!B114,"")</f>
        <v/>
      </c>
      <c r="G103" s="44" t="str">
        <f>IF(NOT(E103=""),Meldeliste!C114,"")</f>
        <v/>
      </c>
      <c r="I103" s="42" t="str">
        <f>IF(NOT(E103=""),Meldeliste!D114,"")</f>
        <v/>
      </c>
      <c r="J103" s="42" t="str">
        <f>IF(NOT(E103=""),Meldeliste!C$9,"")</f>
        <v/>
      </c>
      <c r="K103" s="42" t="str">
        <f>IF(NOT(E103=""),Meldeliste!F114,"")</f>
        <v/>
      </c>
    </row>
    <row r="104" spans="1:11">
      <c r="A104" s="42" t="str">
        <f t="shared" si="2"/>
        <v/>
      </c>
      <c r="B104" s="42" t="str">
        <f>IF(NOT(E104=""),Meldeliste!C$8 &amp; " e.V.","")</f>
        <v/>
      </c>
      <c r="C104" s="42" t="str">
        <f>IF(NOT(E104=""),Meldeliste!E115,"")</f>
        <v/>
      </c>
      <c r="D104" s="42" t="str">
        <f t="shared" si="3"/>
        <v/>
      </c>
      <c r="E104" s="45" t="str">
        <f>IF(Meldeliste!A115="","",Meldeliste!A115)</f>
        <v/>
      </c>
      <c r="F104" s="42" t="str">
        <f>IF(NOT(E104=""),Meldeliste!B115,"")</f>
        <v/>
      </c>
      <c r="G104" s="44" t="str">
        <f>IF(NOT(E104=""),Meldeliste!C115,"")</f>
        <v/>
      </c>
      <c r="I104" s="42" t="str">
        <f>IF(NOT(E104=""),Meldeliste!D115,"")</f>
        <v/>
      </c>
      <c r="J104" s="42" t="str">
        <f>IF(NOT(E104=""),Meldeliste!C$9,"")</f>
        <v/>
      </c>
      <c r="K104" s="42" t="str">
        <f>IF(NOT(E104=""),Meldeliste!F115,"")</f>
        <v/>
      </c>
    </row>
    <row r="105" spans="1:11">
      <c r="A105" s="42" t="str">
        <f t="shared" si="2"/>
        <v/>
      </c>
      <c r="B105" s="42" t="str">
        <f>IF(NOT(E105=""),Meldeliste!C$8 &amp; " e.V.","")</f>
        <v/>
      </c>
      <c r="C105" s="42" t="str">
        <f>IF(NOT(E105=""),Meldeliste!E116,"")</f>
        <v/>
      </c>
      <c r="D105" s="42" t="str">
        <f t="shared" si="3"/>
        <v/>
      </c>
      <c r="E105" s="45" t="str">
        <f>IF(Meldeliste!A116="","",Meldeliste!A116)</f>
        <v/>
      </c>
      <c r="F105" s="42" t="str">
        <f>IF(NOT(E105=""),Meldeliste!B116,"")</f>
        <v/>
      </c>
      <c r="G105" s="44" t="str">
        <f>IF(NOT(E105=""),Meldeliste!C116,"")</f>
        <v/>
      </c>
      <c r="I105" s="42" t="str">
        <f>IF(NOT(E105=""),Meldeliste!D116,"")</f>
        <v/>
      </c>
      <c r="J105" s="42" t="str">
        <f>IF(NOT(E105=""),Meldeliste!C$9,"")</f>
        <v/>
      </c>
      <c r="K105" s="42" t="str">
        <f>IF(NOT(E105=""),Meldeliste!F116,"")</f>
        <v/>
      </c>
    </row>
    <row r="106" spans="1:11">
      <c r="A106" s="42" t="str">
        <f t="shared" si="2"/>
        <v/>
      </c>
      <c r="B106" s="42" t="str">
        <f>IF(NOT(E106=""),Meldeliste!C$8 &amp; " e.V.","")</f>
        <v/>
      </c>
      <c r="C106" s="42" t="str">
        <f>IF(NOT(E106=""),Meldeliste!E117,"")</f>
        <v/>
      </c>
      <c r="D106" s="42" t="str">
        <f t="shared" si="3"/>
        <v/>
      </c>
      <c r="E106" s="45" t="str">
        <f>IF(Meldeliste!A117="","",Meldeliste!A117)</f>
        <v/>
      </c>
      <c r="F106" s="42" t="str">
        <f>IF(NOT(E106=""),Meldeliste!B117,"")</f>
        <v/>
      </c>
      <c r="G106" s="44" t="str">
        <f>IF(NOT(E106=""),Meldeliste!C117,"")</f>
        <v/>
      </c>
      <c r="I106" s="42" t="str">
        <f>IF(NOT(E106=""),Meldeliste!D117,"")</f>
        <v/>
      </c>
      <c r="J106" s="42" t="str">
        <f>IF(NOT(E106=""),Meldeliste!C$9,"")</f>
        <v/>
      </c>
      <c r="K106" s="42" t="str">
        <f>IF(NOT(E106=""),Meldeliste!F117,"")</f>
        <v/>
      </c>
    </row>
    <row r="107" spans="1:11">
      <c r="A107" s="42" t="str">
        <f t="shared" si="2"/>
        <v/>
      </c>
      <c r="B107" s="42" t="str">
        <f>IF(NOT(E107=""),Meldeliste!C$8 &amp; " e.V.","")</f>
        <v/>
      </c>
      <c r="C107" s="42" t="str">
        <f>IF(NOT(E107=""),Meldeliste!E118,"")</f>
        <v/>
      </c>
      <c r="D107" s="42" t="str">
        <f t="shared" si="3"/>
        <v/>
      </c>
      <c r="E107" s="45" t="str">
        <f>IF(Meldeliste!A118="","",Meldeliste!A118)</f>
        <v/>
      </c>
      <c r="F107" s="42" t="str">
        <f>IF(NOT(E107=""),Meldeliste!B118,"")</f>
        <v/>
      </c>
      <c r="G107" s="44" t="str">
        <f>IF(NOT(E107=""),Meldeliste!C118,"")</f>
        <v/>
      </c>
      <c r="I107" s="42" t="str">
        <f>IF(NOT(E107=""),Meldeliste!D118,"")</f>
        <v/>
      </c>
      <c r="J107" s="42" t="str">
        <f>IF(NOT(E107=""),Meldeliste!C$9,"")</f>
        <v/>
      </c>
      <c r="K107" s="42" t="str">
        <f>IF(NOT(E107=""),Meldeliste!F118,"")</f>
        <v/>
      </c>
    </row>
    <row r="108" spans="1:11">
      <c r="A108" s="42" t="str">
        <f t="shared" si="2"/>
        <v/>
      </c>
      <c r="B108" s="42" t="str">
        <f>IF(NOT(E108=""),Meldeliste!C$8 &amp; " e.V.","")</f>
        <v/>
      </c>
      <c r="C108" s="42" t="str">
        <f>IF(NOT(E108=""),Meldeliste!E119,"")</f>
        <v/>
      </c>
      <c r="D108" s="42" t="str">
        <f t="shared" si="3"/>
        <v/>
      </c>
      <c r="E108" s="45" t="str">
        <f>IF(Meldeliste!A119="","",Meldeliste!A119)</f>
        <v/>
      </c>
      <c r="F108" s="42" t="str">
        <f>IF(NOT(E108=""),Meldeliste!B119,"")</f>
        <v/>
      </c>
      <c r="G108" s="44" t="str">
        <f>IF(NOT(E108=""),Meldeliste!C119,"")</f>
        <v/>
      </c>
      <c r="I108" s="42" t="str">
        <f>IF(NOT(E108=""),Meldeliste!D119,"")</f>
        <v/>
      </c>
      <c r="J108" s="42" t="str">
        <f>IF(NOT(E108=""),Meldeliste!C$9,"")</f>
        <v/>
      </c>
      <c r="K108" s="42" t="str">
        <f>IF(NOT(E108=""),Meldeliste!F119,"")</f>
        <v/>
      </c>
    </row>
    <row r="109" spans="1:11">
      <c r="A109" s="42" t="str">
        <f t="shared" si="2"/>
        <v/>
      </c>
      <c r="B109" s="42" t="str">
        <f>IF(NOT(E109=""),Meldeliste!C$8 &amp; " e.V.","")</f>
        <v/>
      </c>
      <c r="C109" s="42" t="str">
        <f>IF(NOT(E109=""),Meldeliste!E120,"")</f>
        <v/>
      </c>
      <c r="D109" s="42" t="str">
        <f t="shared" si="3"/>
        <v/>
      </c>
      <c r="E109" s="45" t="str">
        <f>IF(Meldeliste!A120="","",Meldeliste!A120)</f>
        <v/>
      </c>
      <c r="F109" s="42" t="str">
        <f>IF(NOT(E109=""),Meldeliste!B120,"")</f>
        <v/>
      </c>
      <c r="G109" s="44" t="str">
        <f>IF(NOT(E109=""),Meldeliste!C120,"")</f>
        <v/>
      </c>
      <c r="I109" s="42" t="str">
        <f>IF(NOT(E109=""),Meldeliste!D120,"")</f>
        <v/>
      </c>
      <c r="J109" s="42" t="str">
        <f>IF(NOT(E109=""),Meldeliste!C$9,"")</f>
        <v/>
      </c>
      <c r="K109" s="42" t="str">
        <f>IF(NOT(E109=""),Meldeliste!F120,"")</f>
        <v/>
      </c>
    </row>
    <row r="110" spans="1:11">
      <c r="A110" s="42" t="str">
        <f t="shared" si="2"/>
        <v/>
      </c>
      <c r="B110" s="42" t="str">
        <f>IF(NOT(E110=""),Meldeliste!C$8 &amp; " e.V.","")</f>
        <v/>
      </c>
      <c r="C110" s="42" t="str">
        <f>IF(NOT(E110=""),Meldeliste!E121,"")</f>
        <v/>
      </c>
      <c r="D110" s="42" t="str">
        <f t="shared" si="3"/>
        <v/>
      </c>
      <c r="E110" s="45" t="str">
        <f>IF(Meldeliste!A121="","",Meldeliste!A121)</f>
        <v/>
      </c>
      <c r="F110" s="42" t="str">
        <f>IF(NOT(E110=""),Meldeliste!B121,"")</f>
        <v/>
      </c>
      <c r="G110" s="44" t="str">
        <f>IF(NOT(E110=""),Meldeliste!C121,"")</f>
        <v/>
      </c>
      <c r="I110" s="42" t="str">
        <f>IF(NOT(E110=""),Meldeliste!D121,"")</f>
        <v/>
      </c>
      <c r="J110" s="42" t="str">
        <f>IF(NOT(E110=""),Meldeliste!C$9,"")</f>
        <v/>
      </c>
      <c r="K110" s="42" t="str">
        <f>IF(NOT(E110=""),Meldeliste!F121,"")</f>
        <v/>
      </c>
    </row>
    <row r="111" spans="1:11">
      <c r="A111" s="42" t="str">
        <f t="shared" si="2"/>
        <v/>
      </c>
      <c r="B111" s="42" t="str">
        <f>IF(NOT(E111=""),Meldeliste!C$8 &amp; " e.V.","")</f>
        <v/>
      </c>
      <c r="C111" s="42" t="str">
        <f>IF(NOT(E111=""),Meldeliste!E122,"")</f>
        <v/>
      </c>
      <c r="D111" s="42" t="str">
        <f t="shared" si="3"/>
        <v/>
      </c>
      <c r="E111" s="45" t="str">
        <f>IF(Meldeliste!A122="","",Meldeliste!A122)</f>
        <v/>
      </c>
      <c r="F111" s="42" t="str">
        <f>IF(NOT(E111=""),Meldeliste!B122,"")</f>
        <v/>
      </c>
      <c r="G111" s="44" t="str">
        <f>IF(NOT(E111=""),Meldeliste!C122,"")</f>
        <v/>
      </c>
      <c r="I111" s="42" t="str">
        <f>IF(NOT(E111=""),Meldeliste!D122,"")</f>
        <v/>
      </c>
      <c r="J111" s="42" t="str">
        <f>IF(NOT(E111=""),Meldeliste!C$9,"")</f>
        <v/>
      </c>
      <c r="K111" s="42" t="str">
        <f>IF(NOT(E111=""),Meldeliste!F122,"")</f>
        <v/>
      </c>
    </row>
    <row r="112" spans="1:11">
      <c r="A112" s="42" t="str">
        <f t="shared" si="2"/>
        <v/>
      </c>
      <c r="B112" s="42" t="str">
        <f>IF(NOT(E112=""),Meldeliste!C$8 &amp; " e.V.","")</f>
        <v/>
      </c>
      <c r="C112" s="42" t="str">
        <f>IF(NOT(E112=""),Meldeliste!E123,"")</f>
        <v/>
      </c>
      <c r="D112" s="42" t="str">
        <f t="shared" si="3"/>
        <v/>
      </c>
      <c r="E112" s="45" t="str">
        <f>IF(Meldeliste!A123="","",Meldeliste!A123)</f>
        <v/>
      </c>
      <c r="F112" s="42" t="str">
        <f>IF(NOT(E112=""),Meldeliste!B123,"")</f>
        <v/>
      </c>
      <c r="G112" s="44" t="str">
        <f>IF(NOT(E112=""),Meldeliste!C123,"")</f>
        <v/>
      </c>
      <c r="I112" s="42" t="str">
        <f>IF(NOT(E112=""),Meldeliste!D123,"")</f>
        <v/>
      </c>
      <c r="J112" s="42" t="str">
        <f>IF(NOT(E112=""),Meldeliste!C$9,"")</f>
        <v/>
      </c>
      <c r="K112" s="42" t="str">
        <f>IF(NOT(E112=""),Meldeliste!F123,"")</f>
        <v/>
      </c>
    </row>
    <row r="113" spans="1:11">
      <c r="A113" s="42" t="str">
        <f t="shared" si="2"/>
        <v/>
      </c>
      <c r="B113" s="42" t="str">
        <f>IF(NOT(E113=""),Meldeliste!C$8 &amp; " e.V.","")</f>
        <v/>
      </c>
      <c r="C113" s="42" t="str">
        <f>IF(NOT(E113=""),Meldeliste!E124,"")</f>
        <v/>
      </c>
      <c r="D113" s="42" t="str">
        <f t="shared" si="3"/>
        <v/>
      </c>
      <c r="E113" s="45" t="str">
        <f>IF(Meldeliste!A124="","",Meldeliste!A124)</f>
        <v/>
      </c>
      <c r="F113" s="42" t="str">
        <f>IF(NOT(E113=""),Meldeliste!B124,"")</f>
        <v/>
      </c>
      <c r="G113" s="44" t="str">
        <f>IF(NOT(E113=""),Meldeliste!C124,"")</f>
        <v/>
      </c>
      <c r="I113" s="42" t="str">
        <f>IF(NOT(E113=""),Meldeliste!D124,"")</f>
        <v/>
      </c>
      <c r="J113" s="42" t="str">
        <f>IF(NOT(E113=""),Meldeliste!C$9,"")</f>
        <v/>
      </c>
      <c r="K113" s="42" t="str">
        <f>IF(NOT(E113=""),Meldeliste!F124,"")</f>
        <v/>
      </c>
    </row>
    <row r="114" spans="1:11">
      <c r="A114" s="42" t="str">
        <f t="shared" si="2"/>
        <v/>
      </c>
      <c r="B114" s="42" t="str">
        <f>IF(NOT(E114=""),Meldeliste!C$8 &amp; " e.V.","")</f>
        <v/>
      </c>
      <c r="C114" s="42" t="str">
        <f>IF(NOT(E114=""),Meldeliste!E125,"")</f>
        <v/>
      </c>
      <c r="D114" s="42" t="str">
        <f t="shared" si="3"/>
        <v/>
      </c>
      <c r="E114" s="45" t="str">
        <f>IF(Meldeliste!A125="","",Meldeliste!A125)</f>
        <v/>
      </c>
      <c r="F114" s="42" t="str">
        <f>IF(NOT(E114=""),Meldeliste!B125,"")</f>
        <v/>
      </c>
      <c r="G114" s="44" t="str">
        <f>IF(NOT(E114=""),Meldeliste!C125,"")</f>
        <v/>
      </c>
      <c r="I114" s="42" t="str">
        <f>IF(NOT(E114=""),Meldeliste!D125,"")</f>
        <v/>
      </c>
      <c r="J114" s="42" t="str">
        <f>IF(NOT(E114=""),Meldeliste!C$9,"")</f>
        <v/>
      </c>
      <c r="K114" s="42" t="str">
        <f>IF(NOT(E114=""),Meldeliste!F125,"")</f>
        <v/>
      </c>
    </row>
    <row r="115" spans="1:11">
      <c r="A115" s="42" t="str">
        <f t="shared" si="2"/>
        <v/>
      </c>
      <c r="B115" s="42" t="str">
        <f>IF(NOT(E115=""),Meldeliste!C$8 &amp; " e.V.","")</f>
        <v/>
      </c>
      <c r="C115" s="42" t="str">
        <f>IF(NOT(E115=""),Meldeliste!E126,"")</f>
        <v/>
      </c>
      <c r="D115" s="42" t="str">
        <f t="shared" si="3"/>
        <v/>
      </c>
      <c r="E115" s="45" t="str">
        <f>IF(Meldeliste!A126="","",Meldeliste!A126)</f>
        <v/>
      </c>
      <c r="F115" s="42" t="str">
        <f>IF(NOT(E115=""),Meldeliste!B126,"")</f>
        <v/>
      </c>
      <c r="G115" s="44" t="str">
        <f>IF(NOT(E115=""),Meldeliste!C126,"")</f>
        <v/>
      </c>
      <c r="I115" s="42" t="str">
        <f>IF(NOT(E115=""),Meldeliste!D126,"")</f>
        <v/>
      </c>
      <c r="J115" s="42" t="str">
        <f>IF(NOT(E115=""),Meldeliste!C$9,"")</f>
        <v/>
      </c>
      <c r="K115" s="42" t="str">
        <f>IF(NOT(E115=""),Meldeliste!F126,"")</f>
        <v/>
      </c>
    </row>
    <row r="116" spans="1:11">
      <c r="A116" s="42" t="str">
        <f t="shared" si="2"/>
        <v/>
      </c>
      <c r="B116" s="42" t="str">
        <f>IF(NOT(E116=""),Meldeliste!C$8 &amp; " e.V.","")</f>
        <v/>
      </c>
      <c r="C116" s="42" t="str">
        <f>IF(NOT(E116=""),Meldeliste!E127,"")</f>
        <v/>
      </c>
      <c r="D116" s="42" t="str">
        <f t="shared" si="3"/>
        <v/>
      </c>
      <c r="E116" s="45" t="str">
        <f>IF(Meldeliste!A127="","",Meldeliste!A127)</f>
        <v/>
      </c>
      <c r="F116" s="42" t="str">
        <f>IF(NOT(E116=""),Meldeliste!B127,"")</f>
        <v/>
      </c>
      <c r="G116" s="44" t="str">
        <f>IF(NOT(E116=""),Meldeliste!C127,"")</f>
        <v/>
      </c>
      <c r="I116" s="42" t="str">
        <f>IF(NOT(E116=""),Meldeliste!D127,"")</f>
        <v/>
      </c>
      <c r="J116" s="42" t="str">
        <f>IF(NOT(E116=""),Meldeliste!C$9,"")</f>
        <v/>
      </c>
      <c r="K116" s="42" t="str">
        <f>IF(NOT(E116=""),Meldeliste!F127,"")</f>
        <v/>
      </c>
    </row>
    <row r="117" spans="1:11">
      <c r="A117" s="42" t="str">
        <f t="shared" si="2"/>
        <v/>
      </c>
      <c r="B117" s="42" t="str">
        <f>IF(NOT(E117=""),Meldeliste!C$8 &amp; " e.V.","")</f>
        <v/>
      </c>
      <c r="C117" s="42" t="str">
        <f>IF(NOT(E117=""),Meldeliste!E128,"")</f>
        <v/>
      </c>
      <c r="D117" s="42" t="str">
        <f t="shared" si="3"/>
        <v/>
      </c>
      <c r="E117" s="45" t="str">
        <f>IF(Meldeliste!A128="","",Meldeliste!A128)</f>
        <v/>
      </c>
      <c r="F117" s="42" t="str">
        <f>IF(NOT(E117=""),Meldeliste!B128,"")</f>
        <v/>
      </c>
      <c r="G117" s="44" t="str">
        <f>IF(NOT(E117=""),Meldeliste!C128,"")</f>
        <v/>
      </c>
      <c r="I117" s="42" t="str">
        <f>IF(NOT(E117=""),Meldeliste!D128,"")</f>
        <v/>
      </c>
      <c r="J117" s="42" t="str">
        <f>IF(NOT(E117=""),Meldeliste!C$9,"")</f>
        <v/>
      </c>
      <c r="K117" s="42" t="str">
        <f>IF(NOT(E117=""),Meldeliste!F128,"")</f>
        <v/>
      </c>
    </row>
    <row r="118" spans="1:11">
      <c r="A118" s="42" t="str">
        <f t="shared" si="2"/>
        <v/>
      </c>
      <c r="B118" s="42" t="str">
        <f>IF(NOT(E118=""),Meldeliste!C$8 &amp; " e.V.","")</f>
        <v/>
      </c>
      <c r="C118" s="42" t="str">
        <f>IF(NOT(E118=""),Meldeliste!E129,"")</f>
        <v/>
      </c>
      <c r="D118" s="42" t="str">
        <f t="shared" si="3"/>
        <v/>
      </c>
      <c r="E118" s="45" t="str">
        <f>IF(Meldeliste!A129="","",Meldeliste!A129)</f>
        <v/>
      </c>
      <c r="F118" s="42" t="str">
        <f>IF(NOT(E118=""),Meldeliste!B129,"")</f>
        <v/>
      </c>
      <c r="G118" s="44" t="str">
        <f>IF(NOT(E118=""),Meldeliste!C129,"")</f>
        <v/>
      </c>
      <c r="I118" s="42" t="str">
        <f>IF(NOT(E118=""),Meldeliste!D129,"")</f>
        <v/>
      </c>
      <c r="J118" s="42" t="str">
        <f>IF(NOT(E118=""),Meldeliste!C$9,"")</f>
        <v/>
      </c>
      <c r="K118" s="42" t="str">
        <f>IF(NOT(E118=""),Meldeliste!F129,"")</f>
        <v/>
      </c>
    </row>
    <row r="119" spans="1:11">
      <c r="A119" s="42" t="str">
        <f t="shared" si="2"/>
        <v/>
      </c>
      <c r="B119" s="42" t="str">
        <f>IF(NOT(E119=""),Meldeliste!C$8 &amp; " e.V.","")</f>
        <v/>
      </c>
      <c r="C119" s="42" t="str">
        <f>IF(NOT(E119=""),Meldeliste!E130,"")</f>
        <v/>
      </c>
      <c r="D119" s="42" t="str">
        <f t="shared" si="3"/>
        <v/>
      </c>
      <c r="E119" s="45" t="str">
        <f>IF(Meldeliste!A130="","",Meldeliste!A130)</f>
        <v/>
      </c>
      <c r="F119" s="42" t="str">
        <f>IF(NOT(E119=""),Meldeliste!B130,"")</f>
        <v/>
      </c>
      <c r="G119" s="44" t="str">
        <f>IF(NOT(E119=""),Meldeliste!C130,"")</f>
        <v/>
      </c>
      <c r="I119" s="42" t="str">
        <f>IF(NOT(E119=""),Meldeliste!D130,"")</f>
        <v/>
      </c>
      <c r="J119" s="42" t="str">
        <f>IF(NOT(E119=""),Meldeliste!C$9,"")</f>
        <v/>
      </c>
      <c r="K119" s="42" t="str">
        <f>IF(NOT(E119=""),Meldeliste!F130,"")</f>
        <v/>
      </c>
    </row>
    <row r="120" spans="1:11">
      <c r="A120" s="42" t="str">
        <f t="shared" si="2"/>
        <v/>
      </c>
      <c r="B120" s="42" t="str">
        <f>IF(NOT(E120=""),Meldeliste!C$8 &amp; " e.V.","")</f>
        <v/>
      </c>
      <c r="C120" s="42" t="str">
        <f>IF(NOT(E120=""),Meldeliste!E131,"")</f>
        <v/>
      </c>
      <c r="D120" s="42" t="str">
        <f t="shared" si="3"/>
        <v/>
      </c>
      <c r="E120" s="45" t="str">
        <f>IF(Meldeliste!A131="","",Meldeliste!A131)</f>
        <v/>
      </c>
      <c r="F120" s="42" t="str">
        <f>IF(NOT(E120=""),Meldeliste!B131,"")</f>
        <v/>
      </c>
      <c r="G120" s="44" t="str">
        <f>IF(NOT(E120=""),Meldeliste!C131,"")</f>
        <v/>
      </c>
      <c r="I120" s="42" t="str">
        <f>IF(NOT(E120=""),Meldeliste!D131,"")</f>
        <v/>
      </c>
      <c r="J120" s="42" t="str">
        <f>IF(NOT(E120=""),Meldeliste!C$9,"")</f>
        <v/>
      </c>
      <c r="K120" s="42" t="str">
        <f>IF(NOT(E120=""),Meldeliste!F131,"")</f>
        <v/>
      </c>
    </row>
    <row r="121" spans="1:11">
      <c r="A121" s="42" t="str">
        <f t="shared" si="2"/>
        <v/>
      </c>
      <c r="B121" s="42" t="str">
        <f>IF(NOT(E121=""),Meldeliste!C$8 &amp; " e.V.","")</f>
        <v/>
      </c>
      <c r="C121" s="42" t="str">
        <f>IF(NOT(E121=""),Meldeliste!E132,"")</f>
        <v/>
      </c>
      <c r="D121" s="42" t="str">
        <f t="shared" si="3"/>
        <v/>
      </c>
      <c r="E121" s="45" t="str">
        <f>IF(Meldeliste!A132="","",Meldeliste!A132)</f>
        <v/>
      </c>
      <c r="F121" s="42" t="str">
        <f>IF(NOT(E121=""),Meldeliste!B132,"")</f>
        <v/>
      </c>
      <c r="G121" s="44" t="str">
        <f>IF(NOT(E121=""),Meldeliste!C132,"")</f>
        <v/>
      </c>
      <c r="I121" s="42" t="str">
        <f>IF(NOT(E121=""),Meldeliste!D132,"")</f>
        <v/>
      </c>
      <c r="J121" s="42" t="str">
        <f>IF(NOT(E121=""),Meldeliste!C$9,"")</f>
        <v/>
      </c>
      <c r="K121" s="42" t="str">
        <f>IF(NOT(E121=""),Meldeliste!F132,"")</f>
        <v/>
      </c>
    </row>
    <row r="122" spans="1:11">
      <c r="A122" s="42" t="str">
        <f t="shared" si="2"/>
        <v/>
      </c>
      <c r="B122" s="42" t="str">
        <f>IF(NOT(E122=""),Meldeliste!C$8 &amp; " e.V.","")</f>
        <v/>
      </c>
      <c r="C122" s="42" t="str">
        <f>IF(NOT(E122=""),Meldeliste!E133,"")</f>
        <v/>
      </c>
      <c r="D122" s="42" t="str">
        <f t="shared" si="3"/>
        <v/>
      </c>
      <c r="E122" s="45" t="str">
        <f>IF(Meldeliste!A133="","",Meldeliste!A133)</f>
        <v/>
      </c>
      <c r="F122" s="42" t="str">
        <f>IF(NOT(E122=""),Meldeliste!B133,"")</f>
        <v/>
      </c>
      <c r="G122" s="44" t="str">
        <f>IF(NOT(E122=""),Meldeliste!C133,"")</f>
        <v/>
      </c>
      <c r="I122" s="42" t="str">
        <f>IF(NOT(E122=""),Meldeliste!D133,"")</f>
        <v/>
      </c>
      <c r="J122" s="42" t="str">
        <f>IF(NOT(E122=""),Meldeliste!C$9,"")</f>
        <v/>
      </c>
      <c r="K122" s="42" t="str">
        <f>IF(NOT(E122=""),Meldeliste!F133,"")</f>
        <v/>
      </c>
    </row>
    <row r="123" spans="1:11">
      <c r="A123" s="42" t="str">
        <f t="shared" si="2"/>
        <v/>
      </c>
      <c r="B123" s="42" t="str">
        <f>IF(NOT(E123=""),Meldeliste!C$8 &amp; " e.V.","")</f>
        <v/>
      </c>
      <c r="C123" s="42" t="str">
        <f>IF(NOT(E123=""),Meldeliste!E134,"")</f>
        <v/>
      </c>
      <c r="D123" s="42" t="str">
        <f t="shared" si="3"/>
        <v/>
      </c>
      <c r="E123" s="45" t="str">
        <f>IF(Meldeliste!A134="","",Meldeliste!A134)</f>
        <v/>
      </c>
      <c r="F123" s="42" t="str">
        <f>IF(NOT(E123=""),Meldeliste!B134,"")</f>
        <v/>
      </c>
      <c r="G123" s="44" t="str">
        <f>IF(NOT(E123=""),Meldeliste!C134,"")</f>
        <v/>
      </c>
      <c r="I123" s="42" t="str">
        <f>IF(NOT(E123=""),Meldeliste!D134,"")</f>
        <v/>
      </c>
      <c r="J123" s="42" t="str">
        <f>IF(NOT(E123=""),Meldeliste!C$9,"")</f>
        <v/>
      </c>
      <c r="K123" s="42" t="str">
        <f>IF(NOT(E123=""),Meldeliste!F134,"")</f>
        <v/>
      </c>
    </row>
    <row r="124" spans="1:11">
      <c r="A124" s="42" t="str">
        <f t="shared" si="2"/>
        <v/>
      </c>
      <c r="B124" s="42" t="str">
        <f>IF(NOT(E124=""),Meldeliste!C$8 &amp; " e.V.","")</f>
        <v/>
      </c>
      <c r="C124" s="42" t="str">
        <f>IF(NOT(E124=""),Meldeliste!E135,"")</f>
        <v/>
      </c>
      <c r="D124" s="42" t="str">
        <f t="shared" si="3"/>
        <v/>
      </c>
      <c r="E124" s="45" t="str">
        <f>IF(Meldeliste!A135="","",Meldeliste!A135)</f>
        <v/>
      </c>
      <c r="F124" s="42" t="str">
        <f>IF(NOT(E124=""),Meldeliste!B135,"")</f>
        <v/>
      </c>
      <c r="G124" s="44" t="str">
        <f>IF(NOT(E124=""),Meldeliste!C135,"")</f>
        <v/>
      </c>
      <c r="I124" s="42" t="str">
        <f>IF(NOT(E124=""),Meldeliste!D135,"")</f>
        <v/>
      </c>
      <c r="J124" s="42" t="str">
        <f>IF(NOT(E124=""),Meldeliste!C$9,"")</f>
        <v/>
      </c>
      <c r="K124" s="42" t="str">
        <f>IF(NOT(E124=""),Meldeliste!F135,"")</f>
        <v/>
      </c>
    </row>
    <row r="125" spans="1:11">
      <c r="A125" s="42" t="str">
        <f t="shared" si="2"/>
        <v/>
      </c>
      <c r="B125" s="42" t="str">
        <f>IF(NOT(E125=""),Meldeliste!C$8 &amp; " e.V.","")</f>
        <v/>
      </c>
      <c r="C125" s="42" t="str">
        <f>IF(NOT(E125=""),Meldeliste!E136,"")</f>
        <v/>
      </c>
      <c r="D125" s="42" t="str">
        <f t="shared" si="3"/>
        <v/>
      </c>
      <c r="E125" s="45" t="str">
        <f>IF(Meldeliste!A136="","",Meldeliste!A136)</f>
        <v/>
      </c>
      <c r="F125" s="42" t="str">
        <f>IF(NOT(E125=""),Meldeliste!B136,"")</f>
        <v/>
      </c>
      <c r="G125" s="44" t="str">
        <f>IF(NOT(E125=""),Meldeliste!C136,"")</f>
        <v/>
      </c>
      <c r="I125" s="42" t="str">
        <f>IF(NOT(E125=""),Meldeliste!D136,"")</f>
        <v/>
      </c>
      <c r="J125" s="42" t="str">
        <f>IF(NOT(E125=""),Meldeliste!C$9,"")</f>
        <v/>
      </c>
      <c r="K125" s="42" t="str">
        <f>IF(NOT(E125=""),Meldeliste!F136,"")</f>
        <v/>
      </c>
    </row>
    <row r="126" spans="1:11">
      <c r="A126" s="42" t="str">
        <f t="shared" si="2"/>
        <v/>
      </c>
      <c r="B126" s="42" t="str">
        <f>IF(NOT(E126=""),Meldeliste!C$8 &amp; " e.V.","")</f>
        <v/>
      </c>
      <c r="C126" s="42" t="str">
        <f>IF(NOT(E126=""),Meldeliste!E137,"")</f>
        <v/>
      </c>
      <c r="D126" s="42" t="str">
        <f t="shared" si="3"/>
        <v/>
      </c>
      <c r="E126" s="45" t="str">
        <f>IF(Meldeliste!A137="","",Meldeliste!A137)</f>
        <v/>
      </c>
      <c r="F126" s="42" t="str">
        <f>IF(NOT(E126=""),Meldeliste!B137,"")</f>
        <v/>
      </c>
      <c r="G126" s="44" t="str">
        <f>IF(NOT(E126=""),Meldeliste!C137,"")</f>
        <v/>
      </c>
      <c r="I126" s="42" t="str">
        <f>IF(NOT(E126=""),Meldeliste!D137,"")</f>
        <v/>
      </c>
      <c r="J126" s="42" t="str">
        <f>IF(NOT(E126=""),Meldeliste!C$9,"")</f>
        <v/>
      </c>
      <c r="K126" s="42" t="str">
        <f>IF(NOT(E126=""),Meldeliste!F137,"")</f>
        <v/>
      </c>
    </row>
    <row r="127" spans="1:11">
      <c r="A127" s="42" t="str">
        <f t="shared" si="2"/>
        <v/>
      </c>
      <c r="B127" s="42" t="str">
        <f>IF(NOT(E127=""),Meldeliste!C$8 &amp; " e.V.","")</f>
        <v/>
      </c>
      <c r="C127" s="42" t="str">
        <f>IF(NOT(E127=""),Meldeliste!E138,"")</f>
        <v/>
      </c>
      <c r="D127" s="42" t="str">
        <f t="shared" si="3"/>
        <v/>
      </c>
      <c r="E127" s="45" t="str">
        <f>IF(Meldeliste!A138="","",Meldeliste!A138)</f>
        <v/>
      </c>
      <c r="F127" s="42" t="str">
        <f>IF(NOT(E127=""),Meldeliste!B138,"")</f>
        <v/>
      </c>
      <c r="G127" s="44" t="str">
        <f>IF(NOT(E127=""),Meldeliste!C138,"")</f>
        <v/>
      </c>
      <c r="I127" s="42" t="str">
        <f>IF(NOT(E127=""),Meldeliste!D138,"")</f>
        <v/>
      </c>
      <c r="J127" s="42" t="str">
        <f>IF(NOT(E127=""),Meldeliste!C$9,"")</f>
        <v/>
      </c>
      <c r="K127" s="42" t="str">
        <f>IF(NOT(E127=""),Meldeliste!F138,"")</f>
        <v/>
      </c>
    </row>
    <row r="128" spans="1:11">
      <c r="A128" s="42" t="str">
        <f t="shared" si="2"/>
        <v/>
      </c>
      <c r="B128" s="42" t="str">
        <f>IF(NOT(E128=""),Meldeliste!C$8 &amp; " e.V.","")</f>
        <v/>
      </c>
      <c r="C128" s="42" t="str">
        <f>IF(NOT(E128=""),Meldeliste!E139,"")</f>
        <v/>
      </c>
      <c r="D128" s="42" t="str">
        <f t="shared" si="3"/>
        <v/>
      </c>
      <c r="E128" s="45" t="str">
        <f>IF(Meldeliste!A139="","",Meldeliste!A139)</f>
        <v/>
      </c>
      <c r="F128" s="42" t="str">
        <f>IF(NOT(E128=""),Meldeliste!B139,"")</f>
        <v/>
      </c>
      <c r="G128" s="44" t="str">
        <f>IF(NOT(E128=""),Meldeliste!C139,"")</f>
        <v/>
      </c>
      <c r="I128" s="42" t="str">
        <f>IF(NOT(E128=""),Meldeliste!D139,"")</f>
        <v/>
      </c>
      <c r="J128" s="42" t="str">
        <f>IF(NOT(E128=""),Meldeliste!C$9,"")</f>
        <v/>
      </c>
      <c r="K128" s="42" t="str">
        <f>IF(NOT(E128=""),Meldeliste!F139,"")</f>
        <v/>
      </c>
    </row>
    <row r="129" spans="1:11">
      <c r="A129" s="42" t="str">
        <f t="shared" si="2"/>
        <v/>
      </c>
      <c r="B129" s="42" t="str">
        <f>IF(NOT(E129=""),Meldeliste!C$8 &amp; " e.V.","")</f>
        <v/>
      </c>
      <c r="C129" s="42" t="str">
        <f>IF(NOT(E129=""),Meldeliste!E140,"")</f>
        <v/>
      </c>
      <c r="D129" s="42" t="str">
        <f t="shared" si="3"/>
        <v/>
      </c>
      <c r="E129" s="45" t="str">
        <f>IF(Meldeliste!A140="","",Meldeliste!A140)</f>
        <v/>
      </c>
      <c r="F129" s="42" t="str">
        <f>IF(NOT(E129=""),Meldeliste!B140,"")</f>
        <v/>
      </c>
      <c r="G129" s="44" t="str">
        <f>IF(NOT(E129=""),Meldeliste!C140,"")</f>
        <v/>
      </c>
      <c r="I129" s="42" t="str">
        <f>IF(NOT(E129=""),Meldeliste!D140,"")</f>
        <v/>
      </c>
      <c r="J129" s="42" t="str">
        <f>IF(NOT(E129=""),Meldeliste!C$9,"")</f>
        <v/>
      </c>
      <c r="K129" s="42" t="str">
        <f>IF(NOT(E129=""),Meldeliste!F140,"")</f>
        <v/>
      </c>
    </row>
    <row r="130" spans="1:11">
      <c r="A130" s="42" t="str">
        <f t="shared" si="2"/>
        <v/>
      </c>
      <c r="B130" s="42" t="str">
        <f>IF(NOT(E130=""),Meldeliste!C$8 &amp; " e.V.","")</f>
        <v/>
      </c>
      <c r="C130" s="42" t="str">
        <f>IF(NOT(E130=""),Meldeliste!E141,"")</f>
        <v/>
      </c>
      <c r="D130" s="42" t="str">
        <f t="shared" si="3"/>
        <v/>
      </c>
      <c r="E130" s="45" t="str">
        <f>IF(Meldeliste!A141="","",Meldeliste!A141)</f>
        <v/>
      </c>
      <c r="F130" s="42" t="str">
        <f>IF(NOT(E130=""),Meldeliste!B141,"")</f>
        <v/>
      </c>
      <c r="G130" s="44" t="str">
        <f>IF(NOT(E130=""),Meldeliste!C141,"")</f>
        <v/>
      </c>
      <c r="I130" s="42" t="str">
        <f>IF(NOT(E130=""),Meldeliste!D141,"")</f>
        <v/>
      </c>
      <c r="J130" s="42" t="str">
        <f>IF(NOT(E130=""),Meldeliste!C$9,"")</f>
        <v/>
      </c>
      <c r="K130" s="42" t="str">
        <f>IF(NOT(E130=""),Meldeliste!F141,"")</f>
        <v/>
      </c>
    </row>
    <row r="131" spans="1:11">
      <c r="A131" s="42" t="str">
        <f t="shared" ref="A131:A194" si="4">IF(NOT(E131=""),"Judo-Verband Berlin e.V.","")</f>
        <v/>
      </c>
      <c r="B131" s="42" t="str">
        <f>IF(NOT(E131=""),Meldeliste!C$8 &amp; " e.V.","")</f>
        <v/>
      </c>
      <c r="C131" s="42" t="str">
        <f>IF(NOT(E131=""),Meldeliste!E142,"")</f>
        <v/>
      </c>
      <c r="D131" s="42" t="str">
        <f t="shared" ref="D131:D194" si="5">IF(NOT(E131=""),YEAR(G131),"")</f>
        <v/>
      </c>
      <c r="E131" s="45" t="str">
        <f>IF(Meldeliste!A142="","",Meldeliste!A142)</f>
        <v/>
      </c>
      <c r="F131" s="42" t="str">
        <f>IF(NOT(E131=""),Meldeliste!B142,"")</f>
        <v/>
      </c>
      <c r="G131" s="44" t="str">
        <f>IF(NOT(E131=""),Meldeliste!C142,"")</f>
        <v/>
      </c>
      <c r="I131" s="42" t="str">
        <f>IF(NOT(E131=""),Meldeliste!D142,"")</f>
        <v/>
      </c>
      <c r="J131" s="42" t="str">
        <f>IF(NOT(E131=""),Meldeliste!C$9,"")</f>
        <v/>
      </c>
      <c r="K131" s="42" t="str">
        <f>IF(NOT(E131=""),Meldeliste!F142,"")</f>
        <v/>
      </c>
    </row>
    <row r="132" spans="1:11">
      <c r="A132" s="42" t="str">
        <f t="shared" si="4"/>
        <v/>
      </c>
      <c r="B132" s="42" t="str">
        <f>IF(NOT(E132=""),Meldeliste!C$8 &amp; " e.V.","")</f>
        <v/>
      </c>
      <c r="C132" s="42" t="str">
        <f>IF(NOT(E132=""),Meldeliste!E143,"")</f>
        <v/>
      </c>
      <c r="D132" s="42" t="str">
        <f t="shared" si="5"/>
        <v/>
      </c>
      <c r="E132" s="45" t="str">
        <f>IF(Meldeliste!A143="","",Meldeliste!A143)</f>
        <v/>
      </c>
      <c r="F132" s="42" t="str">
        <f>IF(NOT(E132=""),Meldeliste!B143,"")</f>
        <v/>
      </c>
      <c r="G132" s="44" t="str">
        <f>IF(NOT(E132=""),Meldeliste!C143,"")</f>
        <v/>
      </c>
      <c r="I132" s="42" t="str">
        <f>IF(NOT(E132=""),Meldeliste!D143,"")</f>
        <v/>
      </c>
      <c r="J132" s="42" t="str">
        <f>IF(NOT(E132=""),Meldeliste!C$9,"")</f>
        <v/>
      </c>
      <c r="K132" s="42" t="str">
        <f>IF(NOT(E132=""),Meldeliste!F143,"")</f>
        <v/>
      </c>
    </row>
    <row r="133" spans="1:11">
      <c r="A133" s="42" t="str">
        <f t="shared" si="4"/>
        <v/>
      </c>
      <c r="B133" s="42" t="str">
        <f>IF(NOT(E133=""),Meldeliste!C$8 &amp; " e.V.","")</f>
        <v/>
      </c>
      <c r="C133" s="42" t="str">
        <f>IF(NOT(E133=""),Meldeliste!E144,"")</f>
        <v/>
      </c>
      <c r="D133" s="42" t="str">
        <f t="shared" si="5"/>
        <v/>
      </c>
      <c r="E133" s="45" t="str">
        <f>IF(Meldeliste!A144="","",Meldeliste!A144)</f>
        <v/>
      </c>
      <c r="F133" s="42" t="str">
        <f>IF(NOT(E133=""),Meldeliste!B144,"")</f>
        <v/>
      </c>
      <c r="G133" s="44" t="str">
        <f>IF(NOT(E133=""),Meldeliste!C144,"")</f>
        <v/>
      </c>
      <c r="I133" s="42" t="str">
        <f>IF(NOT(E133=""),Meldeliste!D144,"")</f>
        <v/>
      </c>
      <c r="J133" s="42" t="str">
        <f>IF(NOT(E133=""),Meldeliste!C$9,"")</f>
        <v/>
      </c>
      <c r="K133" s="42" t="str">
        <f>IF(NOT(E133=""),Meldeliste!F144,"")</f>
        <v/>
      </c>
    </row>
    <row r="134" spans="1:11">
      <c r="A134" s="42" t="str">
        <f t="shared" si="4"/>
        <v/>
      </c>
      <c r="B134" s="42" t="str">
        <f>IF(NOT(E134=""),Meldeliste!C$8 &amp; " e.V.","")</f>
        <v/>
      </c>
      <c r="C134" s="42" t="str">
        <f>IF(NOT(E134=""),Meldeliste!E145,"")</f>
        <v/>
      </c>
      <c r="D134" s="42" t="str">
        <f t="shared" si="5"/>
        <v/>
      </c>
      <c r="E134" s="45" t="str">
        <f>IF(Meldeliste!A145="","",Meldeliste!A145)</f>
        <v/>
      </c>
      <c r="F134" s="42" t="str">
        <f>IF(NOT(E134=""),Meldeliste!B145,"")</f>
        <v/>
      </c>
      <c r="G134" s="44" t="str">
        <f>IF(NOT(E134=""),Meldeliste!C145,"")</f>
        <v/>
      </c>
      <c r="I134" s="42" t="str">
        <f>IF(NOT(E134=""),Meldeliste!D145,"")</f>
        <v/>
      </c>
      <c r="J134" s="42" t="str">
        <f>IF(NOT(E134=""),Meldeliste!C$9,"")</f>
        <v/>
      </c>
      <c r="K134" s="42" t="str">
        <f>IF(NOT(E134=""),Meldeliste!F145,"")</f>
        <v/>
      </c>
    </row>
    <row r="135" spans="1:11">
      <c r="A135" s="42" t="str">
        <f t="shared" si="4"/>
        <v/>
      </c>
      <c r="B135" s="42" t="str">
        <f>IF(NOT(E135=""),Meldeliste!C$8 &amp; " e.V.","")</f>
        <v/>
      </c>
      <c r="C135" s="42" t="str">
        <f>IF(NOT(E135=""),Meldeliste!E146,"")</f>
        <v/>
      </c>
      <c r="D135" s="42" t="str">
        <f t="shared" si="5"/>
        <v/>
      </c>
      <c r="E135" s="45" t="str">
        <f>IF(Meldeliste!A146="","",Meldeliste!A146)</f>
        <v/>
      </c>
      <c r="F135" s="42" t="str">
        <f>IF(NOT(E135=""),Meldeliste!B146,"")</f>
        <v/>
      </c>
      <c r="G135" s="44" t="str">
        <f>IF(NOT(E135=""),Meldeliste!C146,"")</f>
        <v/>
      </c>
      <c r="I135" s="42" t="str">
        <f>IF(NOT(E135=""),Meldeliste!D146,"")</f>
        <v/>
      </c>
      <c r="J135" s="42" t="str">
        <f>IF(NOT(E135=""),Meldeliste!C$9,"")</f>
        <v/>
      </c>
      <c r="K135" s="42" t="str">
        <f>IF(NOT(E135=""),Meldeliste!F146,"")</f>
        <v/>
      </c>
    </row>
    <row r="136" spans="1:11">
      <c r="A136" s="42" t="str">
        <f t="shared" si="4"/>
        <v/>
      </c>
      <c r="B136" s="42" t="str">
        <f>IF(NOT(E136=""),Meldeliste!C$8 &amp; " e.V.","")</f>
        <v/>
      </c>
      <c r="C136" s="42" t="str">
        <f>IF(NOT(E136=""),Meldeliste!E147,"")</f>
        <v/>
      </c>
      <c r="D136" s="42" t="str">
        <f t="shared" si="5"/>
        <v/>
      </c>
      <c r="E136" s="45" t="str">
        <f>IF(Meldeliste!A147="","",Meldeliste!A147)</f>
        <v/>
      </c>
      <c r="F136" s="42" t="str">
        <f>IF(NOT(E136=""),Meldeliste!B147,"")</f>
        <v/>
      </c>
      <c r="G136" s="44" t="str">
        <f>IF(NOT(E136=""),Meldeliste!C147,"")</f>
        <v/>
      </c>
      <c r="I136" s="42" t="str">
        <f>IF(NOT(E136=""),Meldeliste!D147,"")</f>
        <v/>
      </c>
      <c r="J136" s="42" t="str">
        <f>IF(NOT(E136=""),Meldeliste!C$9,"")</f>
        <v/>
      </c>
      <c r="K136" s="42" t="str">
        <f>IF(NOT(E136=""),Meldeliste!F147,"")</f>
        <v/>
      </c>
    </row>
    <row r="137" spans="1:11">
      <c r="A137" s="42" t="str">
        <f t="shared" si="4"/>
        <v/>
      </c>
      <c r="B137" s="42" t="str">
        <f>IF(NOT(E137=""),Meldeliste!C$8 &amp; " e.V.","")</f>
        <v/>
      </c>
      <c r="C137" s="42" t="str">
        <f>IF(NOT(E137=""),Meldeliste!E148,"")</f>
        <v/>
      </c>
      <c r="D137" s="42" t="str">
        <f t="shared" si="5"/>
        <v/>
      </c>
      <c r="E137" s="45" t="str">
        <f>IF(Meldeliste!A148="","",Meldeliste!A148)</f>
        <v/>
      </c>
      <c r="F137" s="42" t="str">
        <f>IF(NOT(E137=""),Meldeliste!B148,"")</f>
        <v/>
      </c>
      <c r="G137" s="44" t="str">
        <f>IF(NOT(E137=""),Meldeliste!C148,"")</f>
        <v/>
      </c>
      <c r="I137" s="42" t="str">
        <f>IF(NOT(E137=""),Meldeliste!D148,"")</f>
        <v/>
      </c>
      <c r="J137" s="42" t="str">
        <f>IF(NOT(E137=""),Meldeliste!C$9,"")</f>
        <v/>
      </c>
      <c r="K137" s="42" t="str">
        <f>IF(NOT(E137=""),Meldeliste!F148,"")</f>
        <v/>
      </c>
    </row>
    <row r="138" spans="1:11">
      <c r="A138" s="42" t="str">
        <f t="shared" si="4"/>
        <v/>
      </c>
      <c r="B138" s="42" t="str">
        <f>IF(NOT(E138=""),Meldeliste!C$8 &amp; " e.V.","")</f>
        <v/>
      </c>
      <c r="C138" s="42" t="str">
        <f>IF(NOT(E138=""),Meldeliste!E149,"")</f>
        <v/>
      </c>
      <c r="D138" s="42" t="str">
        <f t="shared" si="5"/>
        <v/>
      </c>
      <c r="E138" s="45" t="str">
        <f>IF(Meldeliste!A149="","",Meldeliste!A149)</f>
        <v/>
      </c>
      <c r="F138" s="42" t="str">
        <f>IF(NOT(E138=""),Meldeliste!B149,"")</f>
        <v/>
      </c>
      <c r="G138" s="44" t="str">
        <f>IF(NOT(E138=""),Meldeliste!C149,"")</f>
        <v/>
      </c>
      <c r="I138" s="42" t="str">
        <f>IF(NOT(E138=""),Meldeliste!D149,"")</f>
        <v/>
      </c>
      <c r="J138" s="42" t="str">
        <f>IF(NOT(E138=""),Meldeliste!C$9,"")</f>
        <v/>
      </c>
      <c r="K138" s="42" t="str">
        <f>IF(NOT(E138=""),Meldeliste!F149,"")</f>
        <v/>
      </c>
    </row>
    <row r="139" spans="1:11">
      <c r="A139" s="42" t="str">
        <f t="shared" si="4"/>
        <v/>
      </c>
      <c r="B139" s="42" t="str">
        <f>IF(NOT(E139=""),Meldeliste!C$8 &amp; " e.V.","")</f>
        <v/>
      </c>
      <c r="C139" s="42" t="str">
        <f>IF(NOT(E139=""),Meldeliste!E150,"")</f>
        <v/>
      </c>
      <c r="D139" s="42" t="str">
        <f t="shared" si="5"/>
        <v/>
      </c>
      <c r="E139" s="45" t="str">
        <f>IF(Meldeliste!A150="","",Meldeliste!A150)</f>
        <v/>
      </c>
      <c r="F139" s="42" t="str">
        <f>IF(NOT(E139=""),Meldeliste!B150,"")</f>
        <v/>
      </c>
      <c r="G139" s="44" t="str">
        <f>IF(NOT(E139=""),Meldeliste!C150,"")</f>
        <v/>
      </c>
      <c r="I139" s="42" t="str">
        <f>IF(NOT(E139=""),Meldeliste!D150,"")</f>
        <v/>
      </c>
      <c r="J139" s="42" t="str">
        <f>IF(NOT(E139=""),Meldeliste!C$9,"")</f>
        <v/>
      </c>
      <c r="K139" s="42" t="str">
        <f>IF(NOT(E139=""),Meldeliste!F150,"")</f>
        <v/>
      </c>
    </row>
    <row r="140" spans="1:11">
      <c r="A140" s="42" t="str">
        <f t="shared" si="4"/>
        <v/>
      </c>
      <c r="B140" s="42" t="str">
        <f>IF(NOT(E140=""),Meldeliste!C$8 &amp; " e.V.","")</f>
        <v/>
      </c>
      <c r="C140" s="42" t="str">
        <f>IF(NOT(E140=""),Meldeliste!E151,"")</f>
        <v/>
      </c>
      <c r="D140" s="42" t="str">
        <f t="shared" si="5"/>
        <v/>
      </c>
      <c r="E140" s="45" t="str">
        <f>IF(Meldeliste!A151="","",Meldeliste!A151)</f>
        <v/>
      </c>
      <c r="F140" s="42" t="str">
        <f>IF(NOT(E140=""),Meldeliste!B151,"")</f>
        <v/>
      </c>
      <c r="G140" s="44" t="str">
        <f>IF(NOT(E140=""),Meldeliste!C151,"")</f>
        <v/>
      </c>
      <c r="I140" s="42" t="str">
        <f>IF(NOT(E140=""),Meldeliste!D151,"")</f>
        <v/>
      </c>
      <c r="J140" s="42" t="str">
        <f>IF(NOT(E140=""),Meldeliste!C$9,"")</f>
        <v/>
      </c>
      <c r="K140" s="42" t="str">
        <f>IF(NOT(E140=""),Meldeliste!F151,"")</f>
        <v/>
      </c>
    </row>
    <row r="141" spans="1:11">
      <c r="A141" s="42" t="str">
        <f t="shared" si="4"/>
        <v/>
      </c>
      <c r="B141" s="42" t="str">
        <f>IF(NOT(E141=""),Meldeliste!C$8 &amp; " e.V.","")</f>
        <v/>
      </c>
      <c r="C141" s="42" t="str">
        <f>IF(NOT(E141=""),Meldeliste!E152,"")</f>
        <v/>
      </c>
      <c r="D141" s="42" t="str">
        <f t="shared" si="5"/>
        <v/>
      </c>
      <c r="E141" s="45" t="str">
        <f>IF(Meldeliste!A152="","",Meldeliste!A152)</f>
        <v/>
      </c>
      <c r="F141" s="42" t="str">
        <f>IF(NOT(E141=""),Meldeliste!B152,"")</f>
        <v/>
      </c>
      <c r="G141" s="44" t="str">
        <f>IF(NOT(E141=""),Meldeliste!C152,"")</f>
        <v/>
      </c>
      <c r="I141" s="42" t="str">
        <f>IF(NOT(E141=""),Meldeliste!D152,"")</f>
        <v/>
      </c>
      <c r="J141" s="42" t="str">
        <f>IF(NOT(E141=""),Meldeliste!C$9,"")</f>
        <v/>
      </c>
      <c r="K141" s="42" t="str">
        <f>IF(NOT(E141=""),Meldeliste!F152,"")</f>
        <v/>
      </c>
    </row>
    <row r="142" spans="1:11">
      <c r="A142" s="42" t="str">
        <f t="shared" si="4"/>
        <v/>
      </c>
      <c r="B142" s="42" t="str">
        <f>IF(NOT(E142=""),Meldeliste!C$8 &amp; " e.V.","")</f>
        <v/>
      </c>
      <c r="C142" s="42" t="str">
        <f>IF(NOT(E142=""),Meldeliste!E153,"")</f>
        <v/>
      </c>
      <c r="D142" s="42" t="str">
        <f t="shared" si="5"/>
        <v/>
      </c>
      <c r="E142" s="45" t="str">
        <f>IF(Meldeliste!A153="","",Meldeliste!A153)</f>
        <v/>
      </c>
      <c r="F142" s="42" t="str">
        <f>IF(NOT(E142=""),Meldeliste!B153,"")</f>
        <v/>
      </c>
      <c r="G142" s="44" t="str">
        <f>IF(NOT(E142=""),Meldeliste!C153,"")</f>
        <v/>
      </c>
      <c r="I142" s="42" t="str">
        <f>IF(NOT(E142=""),Meldeliste!D153,"")</f>
        <v/>
      </c>
      <c r="J142" s="42" t="str">
        <f>IF(NOT(E142=""),Meldeliste!C$9,"")</f>
        <v/>
      </c>
      <c r="K142" s="42" t="str">
        <f>IF(NOT(E142=""),Meldeliste!F153,"")</f>
        <v/>
      </c>
    </row>
    <row r="143" spans="1:11">
      <c r="A143" s="42" t="str">
        <f t="shared" si="4"/>
        <v/>
      </c>
      <c r="B143" s="42" t="str">
        <f>IF(NOT(E143=""),Meldeliste!C$8 &amp; " e.V.","")</f>
        <v/>
      </c>
      <c r="C143" s="42" t="str">
        <f>IF(NOT(E143=""),Meldeliste!E154,"")</f>
        <v/>
      </c>
      <c r="D143" s="42" t="str">
        <f t="shared" si="5"/>
        <v/>
      </c>
      <c r="E143" s="45" t="str">
        <f>IF(Meldeliste!A154="","",Meldeliste!A154)</f>
        <v/>
      </c>
      <c r="F143" s="42" t="str">
        <f>IF(NOT(E143=""),Meldeliste!B154,"")</f>
        <v/>
      </c>
      <c r="G143" s="44" t="str">
        <f>IF(NOT(E143=""),Meldeliste!C154,"")</f>
        <v/>
      </c>
      <c r="I143" s="42" t="str">
        <f>IF(NOT(E143=""),Meldeliste!D154,"")</f>
        <v/>
      </c>
      <c r="J143" s="42" t="str">
        <f>IF(NOT(E143=""),Meldeliste!C$9,"")</f>
        <v/>
      </c>
      <c r="K143" s="42" t="str">
        <f>IF(NOT(E143=""),Meldeliste!F154,"")</f>
        <v/>
      </c>
    </row>
    <row r="144" spans="1:11">
      <c r="A144" s="42" t="str">
        <f t="shared" si="4"/>
        <v/>
      </c>
      <c r="B144" s="42" t="str">
        <f>IF(NOT(E144=""),Meldeliste!C$8 &amp; " e.V.","")</f>
        <v/>
      </c>
      <c r="C144" s="42" t="str">
        <f>IF(NOT(E144=""),Meldeliste!E155,"")</f>
        <v/>
      </c>
      <c r="D144" s="42" t="str">
        <f t="shared" si="5"/>
        <v/>
      </c>
      <c r="E144" s="45" t="str">
        <f>IF(Meldeliste!A155="","",Meldeliste!A155)</f>
        <v/>
      </c>
      <c r="F144" s="42" t="str">
        <f>IF(NOT(E144=""),Meldeliste!B155,"")</f>
        <v/>
      </c>
      <c r="G144" s="44" t="str">
        <f>IF(NOT(E144=""),Meldeliste!C155,"")</f>
        <v/>
      </c>
      <c r="I144" s="42" t="str">
        <f>IF(NOT(E144=""),Meldeliste!D155,"")</f>
        <v/>
      </c>
      <c r="J144" s="42" t="str">
        <f>IF(NOT(E144=""),Meldeliste!C$9,"")</f>
        <v/>
      </c>
      <c r="K144" s="42" t="str">
        <f>IF(NOT(E144=""),Meldeliste!F155,"")</f>
        <v/>
      </c>
    </row>
    <row r="145" spans="1:11">
      <c r="A145" s="42" t="str">
        <f t="shared" si="4"/>
        <v/>
      </c>
      <c r="B145" s="42" t="str">
        <f>IF(NOT(E145=""),Meldeliste!C$8 &amp; " e.V.","")</f>
        <v/>
      </c>
      <c r="C145" s="42" t="str">
        <f>IF(NOT(E145=""),Meldeliste!E156,"")</f>
        <v/>
      </c>
      <c r="D145" s="42" t="str">
        <f t="shared" si="5"/>
        <v/>
      </c>
      <c r="E145" s="45" t="str">
        <f>IF(Meldeliste!A156="","",Meldeliste!A156)</f>
        <v/>
      </c>
      <c r="F145" s="42" t="str">
        <f>IF(NOT(E145=""),Meldeliste!B156,"")</f>
        <v/>
      </c>
      <c r="G145" s="44" t="str">
        <f>IF(NOT(E145=""),Meldeliste!C156,"")</f>
        <v/>
      </c>
      <c r="I145" s="42" t="str">
        <f>IF(NOT(E145=""),Meldeliste!D156,"")</f>
        <v/>
      </c>
      <c r="J145" s="42" t="str">
        <f>IF(NOT(E145=""),Meldeliste!C$9,"")</f>
        <v/>
      </c>
      <c r="K145" s="42" t="str">
        <f>IF(NOT(E145=""),Meldeliste!F156,"")</f>
        <v/>
      </c>
    </row>
    <row r="146" spans="1:11">
      <c r="A146" s="42" t="str">
        <f t="shared" si="4"/>
        <v/>
      </c>
      <c r="B146" s="42" t="str">
        <f>IF(NOT(E146=""),Meldeliste!C$8 &amp; " e.V.","")</f>
        <v/>
      </c>
      <c r="C146" s="42" t="str">
        <f>IF(NOT(E146=""),Meldeliste!E157,"")</f>
        <v/>
      </c>
      <c r="D146" s="42" t="str">
        <f t="shared" si="5"/>
        <v/>
      </c>
      <c r="E146" s="45" t="str">
        <f>IF(Meldeliste!A157="","",Meldeliste!A157)</f>
        <v/>
      </c>
      <c r="F146" s="42" t="str">
        <f>IF(NOT(E146=""),Meldeliste!B157,"")</f>
        <v/>
      </c>
      <c r="G146" s="44" t="str">
        <f>IF(NOT(E146=""),Meldeliste!C157,"")</f>
        <v/>
      </c>
      <c r="I146" s="42" t="str">
        <f>IF(NOT(E146=""),Meldeliste!D157,"")</f>
        <v/>
      </c>
      <c r="J146" s="42" t="str">
        <f>IF(NOT(E146=""),Meldeliste!C$9,"")</f>
        <v/>
      </c>
      <c r="K146" s="42" t="str">
        <f>IF(NOT(E146=""),Meldeliste!F157,"")</f>
        <v/>
      </c>
    </row>
    <row r="147" spans="1:11">
      <c r="A147" s="42" t="str">
        <f t="shared" si="4"/>
        <v/>
      </c>
      <c r="B147" s="42" t="str">
        <f>IF(NOT(E147=""),Meldeliste!C$8 &amp; " e.V.","")</f>
        <v/>
      </c>
      <c r="C147" s="42" t="str">
        <f>IF(NOT(E147=""),Meldeliste!E158,"")</f>
        <v/>
      </c>
      <c r="D147" s="42" t="str">
        <f t="shared" si="5"/>
        <v/>
      </c>
      <c r="E147" s="45" t="str">
        <f>IF(Meldeliste!A158="","",Meldeliste!A158)</f>
        <v/>
      </c>
      <c r="F147" s="42" t="str">
        <f>IF(NOT(E147=""),Meldeliste!B158,"")</f>
        <v/>
      </c>
      <c r="G147" s="44" t="str">
        <f>IF(NOT(E147=""),Meldeliste!C158,"")</f>
        <v/>
      </c>
      <c r="I147" s="42" t="str">
        <f>IF(NOT(E147=""),Meldeliste!D158,"")</f>
        <v/>
      </c>
      <c r="J147" s="42" t="str">
        <f>IF(NOT(E147=""),Meldeliste!C$9,"")</f>
        <v/>
      </c>
      <c r="K147" s="42" t="str">
        <f>IF(NOT(E147=""),Meldeliste!F158,"")</f>
        <v/>
      </c>
    </row>
    <row r="148" spans="1:11">
      <c r="A148" s="42" t="str">
        <f t="shared" si="4"/>
        <v/>
      </c>
      <c r="B148" s="42" t="str">
        <f>IF(NOT(E148=""),Meldeliste!C$8 &amp; " e.V.","")</f>
        <v/>
      </c>
      <c r="C148" s="42" t="str">
        <f>IF(NOT(E148=""),Meldeliste!E159,"")</f>
        <v/>
      </c>
      <c r="D148" s="42" t="str">
        <f t="shared" si="5"/>
        <v/>
      </c>
      <c r="E148" s="45" t="str">
        <f>IF(Meldeliste!A159="","",Meldeliste!A159)</f>
        <v/>
      </c>
      <c r="F148" s="42" t="str">
        <f>IF(NOT(E148=""),Meldeliste!B159,"")</f>
        <v/>
      </c>
      <c r="G148" s="44" t="str">
        <f>IF(NOT(E148=""),Meldeliste!C159,"")</f>
        <v/>
      </c>
      <c r="I148" s="42" t="str">
        <f>IF(NOT(E148=""),Meldeliste!D159,"")</f>
        <v/>
      </c>
      <c r="J148" s="42" t="str">
        <f>IF(NOT(E148=""),Meldeliste!C$9,"")</f>
        <v/>
      </c>
      <c r="K148" s="42" t="str">
        <f>IF(NOT(E148=""),Meldeliste!F159,"")</f>
        <v/>
      </c>
    </row>
    <row r="149" spans="1:11">
      <c r="A149" s="42" t="str">
        <f t="shared" si="4"/>
        <v/>
      </c>
      <c r="B149" s="42" t="str">
        <f>IF(NOT(E149=""),Meldeliste!C$8 &amp; " e.V.","")</f>
        <v/>
      </c>
      <c r="C149" s="42" t="str">
        <f>IF(NOT(E149=""),Meldeliste!E160,"")</f>
        <v/>
      </c>
      <c r="D149" s="42" t="str">
        <f t="shared" si="5"/>
        <v/>
      </c>
      <c r="E149" s="45" t="str">
        <f>IF(Meldeliste!A160="","",Meldeliste!A160)</f>
        <v/>
      </c>
      <c r="F149" s="42" t="str">
        <f>IF(NOT(E149=""),Meldeliste!B160,"")</f>
        <v/>
      </c>
      <c r="G149" s="44" t="str">
        <f>IF(NOT(E149=""),Meldeliste!C160,"")</f>
        <v/>
      </c>
      <c r="I149" s="42" t="str">
        <f>IF(NOT(E149=""),Meldeliste!D160,"")</f>
        <v/>
      </c>
      <c r="J149" s="42" t="str">
        <f>IF(NOT(E149=""),Meldeliste!C$9,"")</f>
        <v/>
      </c>
      <c r="K149" s="42" t="str">
        <f>IF(NOT(E149=""),Meldeliste!F160,"")</f>
        <v/>
      </c>
    </row>
    <row r="150" spans="1:11">
      <c r="A150" s="42" t="str">
        <f t="shared" si="4"/>
        <v/>
      </c>
      <c r="B150" s="42" t="str">
        <f>IF(NOT(E150=""),Meldeliste!C$8 &amp; " e.V.","")</f>
        <v/>
      </c>
      <c r="C150" s="42" t="str">
        <f>IF(NOT(E150=""),Meldeliste!E161,"")</f>
        <v/>
      </c>
      <c r="D150" s="42" t="str">
        <f t="shared" si="5"/>
        <v/>
      </c>
      <c r="E150" s="45" t="str">
        <f>IF(Meldeliste!A161="","",Meldeliste!A161)</f>
        <v/>
      </c>
      <c r="F150" s="42" t="str">
        <f>IF(NOT(E150=""),Meldeliste!B161,"")</f>
        <v/>
      </c>
      <c r="G150" s="44" t="str">
        <f>IF(NOT(E150=""),Meldeliste!C161,"")</f>
        <v/>
      </c>
      <c r="I150" s="42" t="str">
        <f>IF(NOT(E150=""),Meldeliste!D161,"")</f>
        <v/>
      </c>
      <c r="J150" s="42" t="str">
        <f>IF(NOT(E150=""),Meldeliste!C$9,"")</f>
        <v/>
      </c>
      <c r="K150" s="42" t="str">
        <f>IF(NOT(E150=""),Meldeliste!F161,"")</f>
        <v/>
      </c>
    </row>
    <row r="151" spans="1:11">
      <c r="A151" s="42" t="str">
        <f t="shared" si="4"/>
        <v/>
      </c>
      <c r="B151" s="42" t="str">
        <f>IF(NOT(E151=""),Meldeliste!C$8 &amp; " e.V.","")</f>
        <v/>
      </c>
      <c r="C151" s="42" t="str">
        <f>IF(NOT(E151=""),Meldeliste!E162,"")</f>
        <v/>
      </c>
      <c r="D151" s="42" t="str">
        <f t="shared" si="5"/>
        <v/>
      </c>
      <c r="E151" s="45" t="str">
        <f>IF(Meldeliste!A162="","",Meldeliste!A162)</f>
        <v/>
      </c>
      <c r="F151" s="42" t="str">
        <f>IF(NOT(E151=""),Meldeliste!B162,"")</f>
        <v/>
      </c>
      <c r="G151" s="44" t="str">
        <f>IF(NOT(E151=""),Meldeliste!C162,"")</f>
        <v/>
      </c>
      <c r="I151" s="42" t="str">
        <f>IF(NOT(E151=""),Meldeliste!D162,"")</f>
        <v/>
      </c>
      <c r="J151" s="42" t="str">
        <f>IF(NOT(E151=""),Meldeliste!C$9,"")</f>
        <v/>
      </c>
      <c r="K151" s="42" t="str">
        <f>IF(NOT(E151=""),Meldeliste!F162,"")</f>
        <v/>
      </c>
    </row>
    <row r="152" spans="1:11">
      <c r="A152" s="42" t="str">
        <f t="shared" si="4"/>
        <v/>
      </c>
      <c r="B152" s="42" t="str">
        <f>IF(NOT(E152=""),Meldeliste!C$8 &amp; " e.V.","")</f>
        <v/>
      </c>
      <c r="C152" s="42" t="str">
        <f>IF(NOT(E152=""),Meldeliste!E163,"")</f>
        <v/>
      </c>
      <c r="D152" s="42" t="str">
        <f t="shared" si="5"/>
        <v/>
      </c>
      <c r="E152" s="45" t="str">
        <f>IF(Meldeliste!A163="","",Meldeliste!A163)</f>
        <v/>
      </c>
      <c r="F152" s="42" t="str">
        <f>IF(NOT(E152=""),Meldeliste!B163,"")</f>
        <v/>
      </c>
      <c r="G152" s="44" t="str">
        <f>IF(NOT(E152=""),Meldeliste!C163,"")</f>
        <v/>
      </c>
      <c r="I152" s="42" t="str">
        <f>IF(NOT(E152=""),Meldeliste!D163,"")</f>
        <v/>
      </c>
      <c r="J152" s="42" t="str">
        <f>IF(NOT(E152=""),Meldeliste!C$9,"")</f>
        <v/>
      </c>
      <c r="K152" s="42" t="str">
        <f>IF(NOT(E152=""),Meldeliste!F163,"")</f>
        <v/>
      </c>
    </row>
    <row r="153" spans="1:11">
      <c r="A153" s="42" t="str">
        <f t="shared" si="4"/>
        <v/>
      </c>
      <c r="B153" s="42" t="str">
        <f>IF(NOT(E153=""),Meldeliste!C$8 &amp; " e.V.","")</f>
        <v/>
      </c>
      <c r="C153" s="42" t="str">
        <f>IF(NOT(E153=""),Meldeliste!E164,"")</f>
        <v/>
      </c>
      <c r="D153" s="42" t="str">
        <f t="shared" si="5"/>
        <v/>
      </c>
      <c r="E153" s="45" t="str">
        <f>IF(Meldeliste!A164="","",Meldeliste!A164)</f>
        <v/>
      </c>
      <c r="F153" s="42" t="str">
        <f>IF(NOT(E153=""),Meldeliste!B164,"")</f>
        <v/>
      </c>
      <c r="G153" s="44" t="str">
        <f>IF(NOT(E153=""),Meldeliste!C164,"")</f>
        <v/>
      </c>
      <c r="I153" s="42" t="str">
        <f>IF(NOT(E153=""),Meldeliste!D164,"")</f>
        <v/>
      </c>
      <c r="J153" s="42" t="str">
        <f>IF(NOT(E153=""),Meldeliste!C$9,"")</f>
        <v/>
      </c>
      <c r="K153" s="42" t="str">
        <f>IF(NOT(E153=""),Meldeliste!F164,"")</f>
        <v/>
      </c>
    </row>
    <row r="154" spans="1:11">
      <c r="A154" s="42" t="str">
        <f t="shared" si="4"/>
        <v/>
      </c>
      <c r="B154" s="42" t="str">
        <f>IF(NOT(E154=""),Meldeliste!C$8 &amp; " e.V.","")</f>
        <v/>
      </c>
      <c r="C154" s="42" t="str">
        <f>IF(NOT(E154=""),Meldeliste!E165,"")</f>
        <v/>
      </c>
      <c r="D154" s="42" t="str">
        <f t="shared" si="5"/>
        <v/>
      </c>
      <c r="E154" s="45" t="str">
        <f>IF(Meldeliste!A165="","",Meldeliste!A165)</f>
        <v/>
      </c>
      <c r="F154" s="42" t="str">
        <f>IF(NOT(E154=""),Meldeliste!B165,"")</f>
        <v/>
      </c>
      <c r="G154" s="44" t="str">
        <f>IF(NOT(E154=""),Meldeliste!C165,"")</f>
        <v/>
      </c>
      <c r="I154" s="42" t="str">
        <f>IF(NOT(E154=""),Meldeliste!D165,"")</f>
        <v/>
      </c>
      <c r="J154" s="42" t="str">
        <f>IF(NOT(E154=""),Meldeliste!C$9,"")</f>
        <v/>
      </c>
      <c r="K154" s="42" t="str">
        <f>IF(NOT(E154=""),Meldeliste!F165,"")</f>
        <v/>
      </c>
    </row>
    <row r="155" spans="1:11">
      <c r="A155" s="42" t="str">
        <f t="shared" si="4"/>
        <v/>
      </c>
      <c r="B155" s="42" t="str">
        <f>IF(NOT(E155=""),Meldeliste!C$8 &amp; " e.V.","")</f>
        <v/>
      </c>
      <c r="C155" s="42" t="str">
        <f>IF(NOT(E155=""),Meldeliste!E166,"")</f>
        <v/>
      </c>
      <c r="D155" s="42" t="str">
        <f t="shared" si="5"/>
        <v/>
      </c>
      <c r="E155" s="45" t="str">
        <f>IF(Meldeliste!A166="","",Meldeliste!A166)</f>
        <v/>
      </c>
      <c r="F155" s="42" t="str">
        <f>IF(NOT(E155=""),Meldeliste!B166,"")</f>
        <v/>
      </c>
      <c r="G155" s="44" t="str">
        <f>IF(NOT(E155=""),Meldeliste!C166,"")</f>
        <v/>
      </c>
      <c r="I155" s="42" t="str">
        <f>IF(NOT(E155=""),Meldeliste!D166,"")</f>
        <v/>
      </c>
      <c r="J155" s="42" t="str">
        <f>IF(NOT(E155=""),Meldeliste!C$9,"")</f>
        <v/>
      </c>
      <c r="K155" s="42" t="str">
        <f>IF(NOT(E155=""),Meldeliste!F166,"")</f>
        <v/>
      </c>
    </row>
    <row r="156" spans="1:11">
      <c r="A156" s="42" t="str">
        <f t="shared" si="4"/>
        <v/>
      </c>
      <c r="B156" s="42" t="str">
        <f>IF(NOT(E156=""),Meldeliste!C$8 &amp; " e.V.","")</f>
        <v/>
      </c>
      <c r="C156" s="42" t="str">
        <f>IF(NOT(E156=""),Meldeliste!E167,"")</f>
        <v/>
      </c>
      <c r="D156" s="42" t="str">
        <f t="shared" si="5"/>
        <v/>
      </c>
      <c r="E156" s="45" t="str">
        <f>IF(Meldeliste!A167="","",Meldeliste!A167)</f>
        <v/>
      </c>
      <c r="F156" s="42" t="str">
        <f>IF(NOT(E156=""),Meldeliste!B167,"")</f>
        <v/>
      </c>
      <c r="G156" s="44" t="str">
        <f>IF(NOT(E156=""),Meldeliste!C167,"")</f>
        <v/>
      </c>
      <c r="I156" s="42" t="str">
        <f>IF(NOT(E156=""),Meldeliste!D167,"")</f>
        <v/>
      </c>
      <c r="J156" s="42" t="str">
        <f>IF(NOT(E156=""),Meldeliste!C$9,"")</f>
        <v/>
      </c>
      <c r="K156" s="42" t="str">
        <f>IF(NOT(E156=""),Meldeliste!F167,"")</f>
        <v/>
      </c>
    </row>
    <row r="157" spans="1:11">
      <c r="A157" s="42" t="str">
        <f t="shared" si="4"/>
        <v/>
      </c>
      <c r="B157" s="42" t="str">
        <f>IF(NOT(E157=""),Meldeliste!C$8 &amp; " e.V.","")</f>
        <v/>
      </c>
      <c r="C157" s="42" t="str">
        <f>IF(NOT(E157=""),Meldeliste!E168,"")</f>
        <v/>
      </c>
      <c r="D157" s="42" t="str">
        <f t="shared" si="5"/>
        <v/>
      </c>
      <c r="E157" s="45" t="str">
        <f>IF(Meldeliste!A168="","",Meldeliste!A168)</f>
        <v/>
      </c>
      <c r="F157" s="42" t="str">
        <f>IF(NOT(E157=""),Meldeliste!B168,"")</f>
        <v/>
      </c>
      <c r="G157" s="44" t="str">
        <f>IF(NOT(E157=""),Meldeliste!C168,"")</f>
        <v/>
      </c>
      <c r="I157" s="42" t="str">
        <f>IF(NOT(E157=""),Meldeliste!D168,"")</f>
        <v/>
      </c>
      <c r="J157" s="42" t="str">
        <f>IF(NOT(E157=""),Meldeliste!C$9,"")</f>
        <v/>
      </c>
      <c r="K157" s="42" t="str">
        <f>IF(NOT(E157=""),Meldeliste!F168,"")</f>
        <v/>
      </c>
    </row>
    <row r="158" spans="1:11">
      <c r="A158" s="42" t="str">
        <f t="shared" si="4"/>
        <v/>
      </c>
      <c r="B158" s="42" t="str">
        <f>IF(NOT(E158=""),Meldeliste!C$8 &amp; " e.V.","")</f>
        <v/>
      </c>
      <c r="C158" s="42" t="str">
        <f>IF(NOT(E158=""),Meldeliste!E169,"")</f>
        <v/>
      </c>
      <c r="D158" s="42" t="str">
        <f t="shared" si="5"/>
        <v/>
      </c>
      <c r="E158" s="45" t="str">
        <f>IF(Meldeliste!A169="","",Meldeliste!A169)</f>
        <v/>
      </c>
      <c r="F158" s="42" t="str">
        <f>IF(NOT(E158=""),Meldeliste!B169,"")</f>
        <v/>
      </c>
      <c r="G158" s="44" t="str">
        <f>IF(NOT(E158=""),Meldeliste!C169,"")</f>
        <v/>
      </c>
      <c r="I158" s="42" t="str">
        <f>IF(NOT(E158=""),Meldeliste!D169,"")</f>
        <v/>
      </c>
      <c r="J158" s="42" t="str">
        <f>IF(NOT(E158=""),Meldeliste!C$9,"")</f>
        <v/>
      </c>
      <c r="K158" s="42" t="str">
        <f>IF(NOT(E158=""),Meldeliste!F169,"")</f>
        <v/>
      </c>
    </row>
    <row r="159" spans="1:11">
      <c r="A159" s="42" t="str">
        <f t="shared" si="4"/>
        <v/>
      </c>
      <c r="B159" s="42" t="str">
        <f>IF(NOT(E159=""),Meldeliste!C$8 &amp; " e.V.","")</f>
        <v/>
      </c>
      <c r="C159" s="42" t="str">
        <f>IF(NOT(E159=""),Meldeliste!E170,"")</f>
        <v/>
      </c>
      <c r="D159" s="42" t="str">
        <f t="shared" si="5"/>
        <v/>
      </c>
      <c r="E159" s="45" t="str">
        <f>IF(Meldeliste!A170="","",Meldeliste!A170)</f>
        <v/>
      </c>
      <c r="F159" s="42" t="str">
        <f>IF(NOT(E159=""),Meldeliste!B170,"")</f>
        <v/>
      </c>
      <c r="G159" s="44" t="str">
        <f>IF(NOT(E159=""),Meldeliste!C170,"")</f>
        <v/>
      </c>
      <c r="I159" s="42" t="str">
        <f>IF(NOT(E159=""),Meldeliste!D170,"")</f>
        <v/>
      </c>
      <c r="J159" s="42" t="str">
        <f>IF(NOT(E159=""),Meldeliste!C$9,"")</f>
        <v/>
      </c>
      <c r="K159" s="42" t="str">
        <f>IF(NOT(E159=""),Meldeliste!F170,"")</f>
        <v/>
      </c>
    </row>
    <row r="160" spans="1:11">
      <c r="A160" s="42" t="str">
        <f t="shared" si="4"/>
        <v/>
      </c>
      <c r="B160" s="42" t="str">
        <f>IF(NOT(E160=""),Meldeliste!C$8 &amp; " e.V.","")</f>
        <v/>
      </c>
      <c r="C160" s="42" t="str">
        <f>IF(NOT(E160=""),Meldeliste!E171,"")</f>
        <v/>
      </c>
      <c r="D160" s="42" t="str">
        <f t="shared" si="5"/>
        <v/>
      </c>
      <c r="E160" s="45" t="str">
        <f>IF(Meldeliste!A171="","",Meldeliste!A171)</f>
        <v/>
      </c>
      <c r="F160" s="42" t="str">
        <f>IF(NOT(E160=""),Meldeliste!B171,"")</f>
        <v/>
      </c>
      <c r="G160" s="44" t="str">
        <f>IF(NOT(E160=""),Meldeliste!C171,"")</f>
        <v/>
      </c>
      <c r="I160" s="42" t="str">
        <f>IF(NOT(E160=""),Meldeliste!D171,"")</f>
        <v/>
      </c>
      <c r="J160" s="42" t="str">
        <f>IF(NOT(E160=""),Meldeliste!C$9,"")</f>
        <v/>
      </c>
      <c r="K160" s="42" t="str">
        <f>IF(NOT(E160=""),Meldeliste!F171,"")</f>
        <v/>
      </c>
    </row>
    <row r="161" spans="1:11">
      <c r="A161" s="42" t="str">
        <f t="shared" si="4"/>
        <v/>
      </c>
      <c r="B161" s="42" t="str">
        <f>IF(NOT(E161=""),Meldeliste!C$8 &amp; " e.V.","")</f>
        <v/>
      </c>
      <c r="C161" s="42" t="str">
        <f>IF(NOT(E161=""),Meldeliste!E172,"")</f>
        <v/>
      </c>
      <c r="D161" s="42" t="str">
        <f t="shared" si="5"/>
        <v/>
      </c>
      <c r="E161" s="45" t="str">
        <f>IF(Meldeliste!A172="","",Meldeliste!A172)</f>
        <v/>
      </c>
      <c r="F161" s="42" t="str">
        <f>IF(NOT(E161=""),Meldeliste!B172,"")</f>
        <v/>
      </c>
      <c r="G161" s="44" t="str">
        <f>IF(NOT(E161=""),Meldeliste!C172,"")</f>
        <v/>
      </c>
      <c r="I161" s="42" t="str">
        <f>IF(NOT(E161=""),Meldeliste!D172,"")</f>
        <v/>
      </c>
      <c r="J161" s="42" t="str">
        <f>IF(NOT(E161=""),Meldeliste!C$9,"")</f>
        <v/>
      </c>
      <c r="K161" s="42" t="str">
        <f>IF(NOT(E161=""),Meldeliste!F172,"")</f>
        <v/>
      </c>
    </row>
    <row r="162" spans="1:11">
      <c r="A162" s="42" t="str">
        <f t="shared" si="4"/>
        <v/>
      </c>
      <c r="B162" s="42" t="str">
        <f>IF(NOT(E162=""),Meldeliste!C$8 &amp; " e.V.","")</f>
        <v/>
      </c>
      <c r="C162" s="42" t="str">
        <f>IF(NOT(E162=""),Meldeliste!E173,"")</f>
        <v/>
      </c>
      <c r="D162" s="42" t="str">
        <f t="shared" si="5"/>
        <v/>
      </c>
      <c r="E162" s="45" t="str">
        <f>IF(Meldeliste!A173="","",Meldeliste!A173)</f>
        <v/>
      </c>
      <c r="F162" s="42" t="str">
        <f>IF(NOT(E162=""),Meldeliste!B173,"")</f>
        <v/>
      </c>
      <c r="G162" s="44" t="str">
        <f>IF(NOT(E162=""),Meldeliste!C173,"")</f>
        <v/>
      </c>
      <c r="I162" s="42" t="str">
        <f>IF(NOT(E162=""),Meldeliste!D173,"")</f>
        <v/>
      </c>
      <c r="J162" s="42" t="str">
        <f>IF(NOT(E162=""),Meldeliste!C$9,"")</f>
        <v/>
      </c>
      <c r="K162" s="42" t="str">
        <f>IF(NOT(E162=""),Meldeliste!F173,"")</f>
        <v/>
      </c>
    </row>
    <row r="163" spans="1:11">
      <c r="A163" s="42" t="str">
        <f t="shared" si="4"/>
        <v/>
      </c>
      <c r="B163" s="42" t="str">
        <f>IF(NOT(E163=""),Meldeliste!C$8 &amp; " e.V.","")</f>
        <v/>
      </c>
      <c r="C163" s="42" t="str">
        <f>IF(NOT(E163=""),Meldeliste!E174,"")</f>
        <v/>
      </c>
      <c r="D163" s="42" t="str">
        <f t="shared" si="5"/>
        <v/>
      </c>
      <c r="E163" s="45" t="str">
        <f>IF(Meldeliste!A174="","",Meldeliste!A174)</f>
        <v/>
      </c>
      <c r="F163" s="42" t="str">
        <f>IF(NOT(E163=""),Meldeliste!B174,"")</f>
        <v/>
      </c>
      <c r="G163" s="44" t="str">
        <f>IF(NOT(E163=""),Meldeliste!C174,"")</f>
        <v/>
      </c>
      <c r="I163" s="42" t="str">
        <f>IF(NOT(E163=""),Meldeliste!D174,"")</f>
        <v/>
      </c>
      <c r="J163" s="42" t="str">
        <f>IF(NOT(E163=""),Meldeliste!C$9,"")</f>
        <v/>
      </c>
      <c r="K163" s="42" t="str">
        <f>IF(NOT(E163=""),Meldeliste!F174,"")</f>
        <v/>
      </c>
    </row>
    <row r="164" spans="1:11">
      <c r="A164" s="42" t="str">
        <f t="shared" si="4"/>
        <v/>
      </c>
      <c r="B164" s="42" t="str">
        <f>IF(NOT(E164=""),Meldeliste!C$8 &amp; " e.V.","")</f>
        <v/>
      </c>
      <c r="C164" s="42" t="str">
        <f>IF(NOT(E164=""),Meldeliste!E175,"")</f>
        <v/>
      </c>
      <c r="D164" s="42" t="str">
        <f t="shared" si="5"/>
        <v/>
      </c>
      <c r="E164" s="45" t="str">
        <f>IF(Meldeliste!A175="","",Meldeliste!A175)</f>
        <v/>
      </c>
      <c r="F164" s="42" t="str">
        <f>IF(NOT(E164=""),Meldeliste!B175,"")</f>
        <v/>
      </c>
      <c r="G164" s="44" t="str">
        <f>IF(NOT(E164=""),Meldeliste!C175,"")</f>
        <v/>
      </c>
      <c r="I164" s="42" t="str">
        <f>IF(NOT(E164=""),Meldeliste!D175,"")</f>
        <v/>
      </c>
      <c r="J164" s="42" t="str">
        <f>IF(NOT(E164=""),Meldeliste!C$9,"")</f>
        <v/>
      </c>
      <c r="K164" s="42" t="str">
        <f>IF(NOT(E164=""),Meldeliste!F175,"")</f>
        <v/>
      </c>
    </row>
    <row r="165" spans="1:11">
      <c r="A165" s="42" t="str">
        <f t="shared" si="4"/>
        <v/>
      </c>
      <c r="B165" s="42" t="str">
        <f>IF(NOT(E165=""),Meldeliste!C$8 &amp; " e.V.","")</f>
        <v/>
      </c>
      <c r="C165" s="42" t="str">
        <f>IF(NOT(E165=""),Meldeliste!E176,"")</f>
        <v/>
      </c>
      <c r="D165" s="42" t="str">
        <f t="shared" si="5"/>
        <v/>
      </c>
      <c r="E165" s="45" t="str">
        <f>IF(Meldeliste!A176="","",Meldeliste!A176)</f>
        <v/>
      </c>
      <c r="F165" s="42" t="str">
        <f>IF(NOT(E165=""),Meldeliste!B176,"")</f>
        <v/>
      </c>
      <c r="G165" s="44" t="str">
        <f>IF(NOT(E165=""),Meldeliste!C176,"")</f>
        <v/>
      </c>
      <c r="I165" s="42" t="str">
        <f>IF(NOT(E165=""),Meldeliste!D176,"")</f>
        <v/>
      </c>
      <c r="J165" s="42" t="str">
        <f>IF(NOT(E165=""),Meldeliste!C$9,"")</f>
        <v/>
      </c>
      <c r="K165" s="42" t="str">
        <f>IF(NOT(E165=""),Meldeliste!F176,"")</f>
        <v/>
      </c>
    </row>
    <row r="166" spans="1:11">
      <c r="A166" s="42" t="str">
        <f t="shared" si="4"/>
        <v/>
      </c>
      <c r="B166" s="42" t="str">
        <f>IF(NOT(E166=""),Meldeliste!C$8 &amp; " e.V.","")</f>
        <v/>
      </c>
      <c r="C166" s="42" t="str">
        <f>IF(NOT(E166=""),Meldeliste!E177,"")</f>
        <v/>
      </c>
      <c r="D166" s="42" t="str">
        <f t="shared" si="5"/>
        <v/>
      </c>
      <c r="E166" s="45" t="str">
        <f>IF(Meldeliste!A177="","",Meldeliste!A177)</f>
        <v/>
      </c>
      <c r="F166" s="42" t="str">
        <f>IF(NOT(E166=""),Meldeliste!B177,"")</f>
        <v/>
      </c>
      <c r="G166" s="44" t="str">
        <f>IF(NOT(E166=""),Meldeliste!C177,"")</f>
        <v/>
      </c>
      <c r="I166" s="42" t="str">
        <f>IF(NOT(E166=""),Meldeliste!D177,"")</f>
        <v/>
      </c>
      <c r="J166" s="42" t="str">
        <f>IF(NOT(E166=""),Meldeliste!C$9,"")</f>
        <v/>
      </c>
      <c r="K166" s="42" t="str">
        <f>IF(NOT(E166=""),Meldeliste!F177,"")</f>
        <v/>
      </c>
    </row>
    <row r="167" spans="1:11">
      <c r="A167" s="42" t="str">
        <f t="shared" si="4"/>
        <v/>
      </c>
      <c r="B167" s="42" t="str">
        <f>IF(NOT(E167=""),Meldeliste!C$8 &amp; " e.V.","")</f>
        <v/>
      </c>
      <c r="C167" s="42" t="str">
        <f>IF(NOT(E167=""),Meldeliste!E178,"")</f>
        <v/>
      </c>
      <c r="D167" s="42" t="str">
        <f t="shared" si="5"/>
        <v/>
      </c>
      <c r="E167" s="45" t="str">
        <f>IF(Meldeliste!A178="","",Meldeliste!A178)</f>
        <v/>
      </c>
      <c r="F167" s="42" t="str">
        <f>IF(NOT(E167=""),Meldeliste!B178,"")</f>
        <v/>
      </c>
      <c r="G167" s="44" t="str">
        <f>IF(NOT(E167=""),Meldeliste!C178,"")</f>
        <v/>
      </c>
      <c r="I167" s="42" t="str">
        <f>IF(NOT(E167=""),Meldeliste!D178,"")</f>
        <v/>
      </c>
      <c r="J167" s="42" t="str">
        <f>IF(NOT(E167=""),Meldeliste!C$9,"")</f>
        <v/>
      </c>
      <c r="K167" s="42" t="str">
        <f>IF(NOT(E167=""),Meldeliste!F178,"")</f>
        <v/>
      </c>
    </row>
    <row r="168" spans="1:11">
      <c r="A168" s="42" t="str">
        <f t="shared" si="4"/>
        <v/>
      </c>
      <c r="B168" s="42" t="str">
        <f>IF(NOT(E168=""),Meldeliste!C$8 &amp; " e.V.","")</f>
        <v/>
      </c>
      <c r="C168" s="42" t="str">
        <f>IF(NOT(E168=""),Meldeliste!E179,"")</f>
        <v/>
      </c>
      <c r="D168" s="42" t="str">
        <f t="shared" si="5"/>
        <v/>
      </c>
      <c r="E168" s="45" t="str">
        <f>IF(Meldeliste!A179="","",Meldeliste!A179)</f>
        <v/>
      </c>
      <c r="F168" s="42" t="str">
        <f>IF(NOT(E168=""),Meldeliste!B179,"")</f>
        <v/>
      </c>
      <c r="G168" s="44" t="str">
        <f>IF(NOT(E168=""),Meldeliste!C179,"")</f>
        <v/>
      </c>
      <c r="I168" s="42" t="str">
        <f>IF(NOT(E168=""),Meldeliste!D179,"")</f>
        <v/>
      </c>
      <c r="J168" s="42" t="str">
        <f>IF(NOT(E168=""),Meldeliste!C$9,"")</f>
        <v/>
      </c>
      <c r="K168" s="42" t="str">
        <f>IF(NOT(E168=""),Meldeliste!F179,"")</f>
        <v/>
      </c>
    </row>
    <row r="169" spans="1:11">
      <c r="A169" s="42" t="str">
        <f t="shared" si="4"/>
        <v/>
      </c>
      <c r="B169" s="42" t="str">
        <f>IF(NOT(E169=""),Meldeliste!C$8 &amp; " e.V.","")</f>
        <v/>
      </c>
      <c r="C169" s="42" t="str">
        <f>IF(NOT(E169=""),Meldeliste!E180,"")</f>
        <v/>
      </c>
      <c r="D169" s="42" t="str">
        <f t="shared" si="5"/>
        <v/>
      </c>
      <c r="E169" s="45" t="str">
        <f>IF(Meldeliste!A180="","",Meldeliste!A180)</f>
        <v/>
      </c>
      <c r="F169" s="42" t="str">
        <f>IF(NOT(E169=""),Meldeliste!B180,"")</f>
        <v/>
      </c>
      <c r="G169" s="44" t="str">
        <f>IF(NOT(E169=""),Meldeliste!C180,"")</f>
        <v/>
      </c>
      <c r="I169" s="42" t="str">
        <f>IF(NOT(E169=""),Meldeliste!D180,"")</f>
        <v/>
      </c>
      <c r="J169" s="42" t="str">
        <f>IF(NOT(E169=""),Meldeliste!C$9,"")</f>
        <v/>
      </c>
      <c r="K169" s="42" t="str">
        <f>IF(NOT(E169=""),Meldeliste!F180,"")</f>
        <v/>
      </c>
    </row>
    <row r="170" spans="1:11">
      <c r="A170" s="42" t="str">
        <f t="shared" si="4"/>
        <v/>
      </c>
      <c r="B170" s="42" t="str">
        <f>IF(NOT(E170=""),Meldeliste!C$8 &amp; " e.V.","")</f>
        <v/>
      </c>
      <c r="C170" s="42" t="str">
        <f>IF(NOT(E170=""),Meldeliste!E181,"")</f>
        <v/>
      </c>
      <c r="D170" s="42" t="str">
        <f t="shared" si="5"/>
        <v/>
      </c>
      <c r="E170" s="45" t="str">
        <f>IF(Meldeliste!A181="","",Meldeliste!A181)</f>
        <v/>
      </c>
      <c r="F170" s="42" t="str">
        <f>IF(NOT(E170=""),Meldeliste!B181,"")</f>
        <v/>
      </c>
      <c r="G170" s="44" t="str">
        <f>IF(NOT(E170=""),Meldeliste!C181,"")</f>
        <v/>
      </c>
      <c r="I170" s="42" t="str">
        <f>IF(NOT(E170=""),Meldeliste!D181,"")</f>
        <v/>
      </c>
      <c r="J170" s="42" t="str">
        <f>IF(NOT(E170=""),Meldeliste!C$9,"")</f>
        <v/>
      </c>
      <c r="K170" s="42" t="str">
        <f>IF(NOT(E170=""),Meldeliste!F181,"")</f>
        <v/>
      </c>
    </row>
    <row r="171" spans="1:11">
      <c r="A171" s="42" t="str">
        <f t="shared" si="4"/>
        <v/>
      </c>
      <c r="B171" s="42" t="str">
        <f>IF(NOT(E171=""),Meldeliste!C$8 &amp; " e.V.","")</f>
        <v/>
      </c>
      <c r="C171" s="42" t="str">
        <f>IF(NOT(E171=""),Meldeliste!E182,"")</f>
        <v/>
      </c>
      <c r="D171" s="42" t="str">
        <f t="shared" si="5"/>
        <v/>
      </c>
      <c r="E171" s="45" t="str">
        <f>IF(Meldeliste!A182="","",Meldeliste!A182)</f>
        <v/>
      </c>
      <c r="F171" s="42" t="str">
        <f>IF(NOT(E171=""),Meldeliste!B182,"")</f>
        <v/>
      </c>
      <c r="G171" s="44" t="str">
        <f>IF(NOT(E171=""),Meldeliste!C182,"")</f>
        <v/>
      </c>
      <c r="I171" s="42" t="str">
        <f>IF(NOT(E171=""),Meldeliste!D182,"")</f>
        <v/>
      </c>
      <c r="J171" s="42" t="str">
        <f>IF(NOT(E171=""),Meldeliste!C$9,"")</f>
        <v/>
      </c>
      <c r="K171" s="42" t="str">
        <f>IF(NOT(E171=""),Meldeliste!F182,"")</f>
        <v/>
      </c>
    </row>
    <row r="172" spans="1:11">
      <c r="A172" s="42" t="str">
        <f t="shared" si="4"/>
        <v/>
      </c>
      <c r="B172" s="42" t="str">
        <f>IF(NOT(E172=""),Meldeliste!C$8 &amp; " e.V.","")</f>
        <v/>
      </c>
      <c r="C172" s="42" t="str">
        <f>IF(NOT(E172=""),Meldeliste!E183,"")</f>
        <v/>
      </c>
      <c r="D172" s="42" t="str">
        <f t="shared" si="5"/>
        <v/>
      </c>
      <c r="E172" s="45" t="str">
        <f>IF(Meldeliste!A183="","",Meldeliste!A183)</f>
        <v/>
      </c>
      <c r="F172" s="42" t="str">
        <f>IF(NOT(E172=""),Meldeliste!B183,"")</f>
        <v/>
      </c>
      <c r="G172" s="44" t="str">
        <f>IF(NOT(E172=""),Meldeliste!C183,"")</f>
        <v/>
      </c>
      <c r="I172" s="42" t="str">
        <f>IF(NOT(E172=""),Meldeliste!D183,"")</f>
        <v/>
      </c>
      <c r="J172" s="42" t="str">
        <f>IF(NOT(E172=""),Meldeliste!C$9,"")</f>
        <v/>
      </c>
      <c r="K172" s="42" t="str">
        <f>IF(NOT(E172=""),Meldeliste!F183,"")</f>
        <v/>
      </c>
    </row>
    <row r="173" spans="1:11">
      <c r="A173" s="42" t="str">
        <f t="shared" si="4"/>
        <v/>
      </c>
      <c r="B173" s="42" t="str">
        <f>IF(NOT(E173=""),Meldeliste!C$8 &amp; " e.V.","")</f>
        <v/>
      </c>
      <c r="C173" s="42" t="str">
        <f>IF(NOT(E173=""),Meldeliste!E184,"")</f>
        <v/>
      </c>
      <c r="D173" s="42" t="str">
        <f t="shared" si="5"/>
        <v/>
      </c>
      <c r="E173" s="45" t="str">
        <f>IF(Meldeliste!A184="","",Meldeliste!A184)</f>
        <v/>
      </c>
      <c r="F173" s="42" t="str">
        <f>IF(NOT(E173=""),Meldeliste!B184,"")</f>
        <v/>
      </c>
      <c r="G173" s="44" t="str">
        <f>IF(NOT(E173=""),Meldeliste!C184,"")</f>
        <v/>
      </c>
      <c r="I173" s="42" t="str">
        <f>IF(NOT(E173=""),Meldeliste!D184,"")</f>
        <v/>
      </c>
      <c r="J173" s="42" t="str">
        <f>IF(NOT(E173=""),Meldeliste!C$9,"")</f>
        <v/>
      </c>
      <c r="K173" s="42" t="str">
        <f>IF(NOT(E173=""),Meldeliste!F184,"")</f>
        <v/>
      </c>
    </row>
    <row r="174" spans="1:11">
      <c r="A174" s="42" t="str">
        <f t="shared" si="4"/>
        <v/>
      </c>
      <c r="B174" s="42" t="str">
        <f>IF(NOT(E174=""),Meldeliste!C$8 &amp; " e.V.","")</f>
        <v/>
      </c>
      <c r="C174" s="42" t="str">
        <f>IF(NOT(E174=""),Meldeliste!E185,"")</f>
        <v/>
      </c>
      <c r="D174" s="42" t="str">
        <f t="shared" si="5"/>
        <v/>
      </c>
      <c r="E174" s="45" t="str">
        <f>IF(Meldeliste!A185="","",Meldeliste!A185)</f>
        <v/>
      </c>
      <c r="F174" s="42" t="str">
        <f>IF(NOT(E174=""),Meldeliste!B185,"")</f>
        <v/>
      </c>
      <c r="G174" s="44" t="str">
        <f>IF(NOT(E174=""),Meldeliste!C185,"")</f>
        <v/>
      </c>
      <c r="I174" s="42" t="str">
        <f>IF(NOT(E174=""),Meldeliste!D185,"")</f>
        <v/>
      </c>
      <c r="J174" s="42" t="str">
        <f>IF(NOT(E174=""),Meldeliste!C$9,"")</f>
        <v/>
      </c>
      <c r="K174" s="42" t="str">
        <f>IF(NOT(E174=""),Meldeliste!F185,"")</f>
        <v/>
      </c>
    </row>
    <row r="175" spans="1:11">
      <c r="A175" s="42" t="str">
        <f t="shared" si="4"/>
        <v/>
      </c>
      <c r="B175" s="42" t="str">
        <f>IF(NOT(E175=""),Meldeliste!C$8 &amp; " e.V.","")</f>
        <v/>
      </c>
      <c r="C175" s="42" t="str">
        <f>IF(NOT(E175=""),Meldeliste!E186,"")</f>
        <v/>
      </c>
      <c r="D175" s="42" t="str">
        <f t="shared" si="5"/>
        <v/>
      </c>
      <c r="E175" s="45" t="str">
        <f>IF(Meldeliste!A186="","",Meldeliste!A186)</f>
        <v/>
      </c>
      <c r="F175" s="42" t="str">
        <f>IF(NOT(E175=""),Meldeliste!B186,"")</f>
        <v/>
      </c>
      <c r="G175" s="44" t="str">
        <f>IF(NOT(E175=""),Meldeliste!C186,"")</f>
        <v/>
      </c>
      <c r="I175" s="42" t="str">
        <f>IF(NOT(E175=""),Meldeliste!D186,"")</f>
        <v/>
      </c>
      <c r="J175" s="42" t="str">
        <f>IF(NOT(E175=""),Meldeliste!C$9,"")</f>
        <v/>
      </c>
      <c r="K175" s="42" t="str">
        <f>IF(NOT(E175=""),Meldeliste!F186,"")</f>
        <v/>
      </c>
    </row>
    <row r="176" spans="1:11">
      <c r="A176" s="42" t="str">
        <f t="shared" si="4"/>
        <v/>
      </c>
      <c r="B176" s="42" t="str">
        <f>IF(NOT(E176=""),Meldeliste!C$8 &amp; " e.V.","")</f>
        <v/>
      </c>
      <c r="C176" s="42" t="str">
        <f>IF(NOT(E176=""),Meldeliste!E187,"")</f>
        <v/>
      </c>
      <c r="D176" s="42" t="str">
        <f t="shared" si="5"/>
        <v/>
      </c>
      <c r="E176" s="45" t="str">
        <f>IF(Meldeliste!A187="","",Meldeliste!A187)</f>
        <v/>
      </c>
      <c r="F176" s="42" t="str">
        <f>IF(NOT(E176=""),Meldeliste!B187,"")</f>
        <v/>
      </c>
      <c r="G176" s="44" t="str">
        <f>IF(NOT(E176=""),Meldeliste!C187,"")</f>
        <v/>
      </c>
      <c r="I176" s="42" t="str">
        <f>IF(NOT(E176=""),Meldeliste!D187,"")</f>
        <v/>
      </c>
      <c r="J176" s="42" t="str">
        <f>IF(NOT(E176=""),Meldeliste!C$9,"")</f>
        <v/>
      </c>
      <c r="K176" s="42" t="str">
        <f>IF(NOT(E176=""),Meldeliste!F187,"")</f>
        <v/>
      </c>
    </row>
    <row r="177" spans="1:11">
      <c r="A177" s="42" t="str">
        <f t="shared" si="4"/>
        <v/>
      </c>
      <c r="B177" s="42" t="str">
        <f>IF(NOT(E177=""),Meldeliste!C$8 &amp; " e.V.","")</f>
        <v/>
      </c>
      <c r="C177" s="42" t="str">
        <f>IF(NOT(E177=""),Meldeliste!E188,"")</f>
        <v/>
      </c>
      <c r="D177" s="42" t="str">
        <f t="shared" si="5"/>
        <v/>
      </c>
      <c r="E177" s="45" t="str">
        <f>IF(Meldeliste!A188="","",Meldeliste!A188)</f>
        <v/>
      </c>
      <c r="F177" s="42" t="str">
        <f>IF(NOT(E177=""),Meldeliste!B188,"")</f>
        <v/>
      </c>
      <c r="G177" s="44" t="str">
        <f>IF(NOT(E177=""),Meldeliste!C188,"")</f>
        <v/>
      </c>
      <c r="I177" s="42" t="str">
        <f>IF(NOT(E177=""),Meldeliste!D188,"")</f>
        <v/>
      </c>
      <c r="J177" s="42" t="str">
        <f>IF(NOT(E177=""),Meldeliste!C$9,"")</f>
        <v/>
      </c>
      <c r="K177" s="42" t="str">
        <f>IF(NOT(E177=""),Meldeliste!F188,"")</f>
        <v/>
      </c>
    </row>
    <row r="178" spans="1:11">
      <c r="A178" s="42" t="str">
        <f t="shared" si="4"/>
        <v/>
      </c>
      <c r="B178" s="42" t="str">
        <f>IF(NOT(E178=""),Meldeliste!C$8 &amp; " e.V.","")</f>
        <v/>
      </c>
      <c r="C178" s="42" t="str">
        <f>IF(NOT(E178=""),Meldeliste!E189,"")</f>
        <v/>
      </c>
      <c r="D178" s="42" t="str">
        <f t="shared" si="5"/>
        <v/>
      </c>
      <c r="E178" s="45" t="str">
        <f>IF(Meldeliste!A189="","",Meldeliste!A189)</f>
        <v/>
      </c>
      <c r="F178" s="42" t="str">
        <f>IF(NOT(E178=""),Meldeliste!B189,"")</f>
        <v/>
      </c>
      <c r="G178" s="44" t="str">
        <f>IF(NOT(E178=""),Meldeliste!C189,"")</f>
        <v/>
      </c>
      <c r="I178" s="42" t="str">
        <f>IF(NOT(E178=""),Meldeliste!D189,"")</f>
        <v/>
      </c>
      <c r="J178" s="42" t="str">
        <f>IF(NOT(E178=""),Meldeliste!C$9,"")</f>
        <v/>
      </c>
      <c r="K178" s="42" t="str">
        <f>IF(NOT(E178=""),Meldeliste!F189,"")</f>
        <v/>
      </c>
    </row>
    <row r="179" spans="1:11">
      <c r="A179" s="42" t="str">
        <f t="shared" si="4"/>
        <v/>
      </c>
      <c r="B179" s="42" t="str">
        <f>IF(NOT(E179=""),Meldeliste!C$8 &amp; " e.V.","")</f>
        <v/>
      </c>
      <c r="C179" s="42" t="str">
        <f>IF(NOT(E179=""),Meldeliste!E190,"")</f>
        <v/>
      </c>
      <c r="D179" s="42" t="str">
        <f t="shared" si="5"/>
        <v/>
      </c>
      <c r="E179" s="45" t="str">
        <f>IF(Meldeliste!A190="","",Meldeliste!A190)</f>
        <v/>
      </c>
      <c r="F179" s="42" t="str">
        <f>IF(NOT(E179=""),Meldeliste!B190,"")</f>
        <v/>
      </c>
      <c r="G179" s="44" t="str">
        <f>IF(NOT(E179=""),Meldeliste!C190,"")</f>
        <v/>
      </c>
      <c r="I179" s="42" t="str">
        <f>IF(NOT(E179=""),Meldeliste!D190,"")</f>
        <v/>
      </c>
      <c r="J179" s="42" t="str">
        <f>IF(NOT(E179=""),Meldeliste!C$9,"")</f>
        <v/>
      </c>
      <c r="K179" s="42" t="str">
        <f>IF(NOT(E179=""),Meldeliste!F190,"")</f>
        <v/>
      </c>
    </row>
    <row r="180" spans="1:11">
      <c r="A180" s="42" t="str">
        <f t="shared" si="4"/>
        <v/>
      </c>
      <c r="B180" s="42" t="str">
        <f>IF(NOT(E180=""),Meldeliste!C$8 &amp; " e.V.","")</f>
        <v/>
      </c>
      <c r="C180" s="42" t="str">
        <f>IF(NOT(E180=""),Meldeliste!E191,"")</f>
        <v/>
      </c>
      <c r="D180" s="42" t="str">
        <f t="shared" si="5"/>
        <v/>
      </c>
      <c r="E180" s="45" t="str">
        <f>IF(Meldeliste!A191="","",Meldeliste!A191)</f>
        <v/>
      </c>
      <c r="F180" s="42" t="str">
        <f>IF(NOT(E180=""),Meldeliste!B191,"")</f>
        <v/>
      </c>
      <c r="G180" s="44" t="str">
        <f>IF(NOT(E180=""),Meldeliste!C191,"")</f>
        <v/>
      </c>
      <c r="I180" s="42" t="str">
        <f>IF(NOT(E180=""),Meldeliste!D191,"")</f>
        <v/>
      </c>
      <c r="J180" s="42" t="str">
        <f>IF(NOT(E180=""),Meldeliste!C$9,"")</f>
        <v/>
      </c>
      <c r="K180" s="42" t="str">
        <f>IF(NOT(E180=""),Meldeliste!F191,"")</f>
        <v/>
      </c>
    </row>
    <row r="181" spans="1:11">
      <c r="A181" s="42" t="str">
        <f t="shared" si="4"/>
        <v/>
      </c>
      <c r="B181" s="42" t="str">
        <f>IF(NOT(E181=""),Meldeliste!C$8 &amp; " e.V.","")</f>
        <v/>
      </c>
      <c r="C181" s="42" t="str">
        <f>IF(NOT(E181=""),Meldeliste!E192,"")</f>
        <v/>
      </c>
      <c r="D181" s="42" t="str">
        <f t="shared" si="5"/>
        <v/>
      </c>
      <c r="E181" s="45" t="str">
        <f>IF(Meldeliste!A192="","",Meldeliste!A192)</f>
        <v/>
      </c>
      <c r="F181" s="42" t="str">
        <f>IF(NOT(E181=""),Meldeliste!B192,"")</f>
        <v/>
      </c>
      <c r="G181" s="44" t="str">
        <f>IF(NOT(E181=""),Meldeliste!C192,"")</f>
        <v/>
      </c>
      <c r="I181" s="42" t="str">
        <f>IF(NOT(E181=""),Meldeliste!D192,"")</f>
        <v/>
      </c>
      <c r="J181" s="42" t="str">
        <f>IF(NOT(E181=""),Meldeliste!C$9,"")</f>
        <v/>
      </c>
      <c r="K181" s="42" t="str">
        <f>IF(NOT(E181=""),Meldeliste!F192,"")</f>
        <v/>
      </c>
    </row>
    <row r="182" spans="1:11">
      <c r="A182" s="42" t="str">
        <f t="shared" si="4"/>
        <v/>
      </c>
      <c r="B182" s="42" t="str">
        <f>IF(NOT(E182=""),Meldeliste!C$8 &amp; " e.V.","")</f>
        <v/>
      </c>
      <c r="C182" s="42" t="str">
        <f>IF(NOT(E182=""),Meldeliste!E193,"")</f>
        <v/>
      </c>
      <c r="D182" s="42" t="str">
        <f t="shared" si="5"/>
        <v/>
      </c>
      <c r="E182" s="45" t="str">
        <f>IF(Meldeliste!A193="","",Meldeliste!A193)</f>
        <v/>
      </c>
      <c r="F182" s="42" t="str">
        <f>IF(NOT(E182=""),Meldeliste!B193,"")</f>
        <v/>
      </c>
      <c r="G182" s="44" t="str">
        <f>IF(NOT(E182=""),Meldeliste!C193,"")</f>
        <v/>
      </c>
      <c r="I182" s="42" t="str">
        <f>IF(NOT(E182=""),Meldeliste!D193,"")</f>
        <v/>
      </c>
      <c r="J182" s="42" t="str">
        <f>IF(NOT(E182=""),Meldeliste!C$9,"")</f>
        <v/>
      </c>
      <c r="K182" s="42" t="str">
        <f>IF(NOT(E182=""),Meldeliste!F193,"")</f>
        <v/>
      </c>
    </row>
    <row r="183" spans="1:11">
      <c r="A183" s="42" t="str">
        <f t="shared" si="4"/>
        <v/>
      </c>
      <c r="B183" s="42" t="str">
        <f>IF(NOT(E183=""),Meldeliste!C$8 &amp; " e.V.","")</f>
        <v/>
      </c>
      <c r="C183" s="42" t="str">
        <f>IF(NOT(E183=""),Meldeliste!E194,"")</f>
        <v/>
      </c>
      <c r="D183" s="42" t="str">
        <f t="shared" si="5"/>
        <v/>
      </c>
      <c r="E183" s="45" t="str">
        <f>IF(Meldeliste!A194="","",Meldeliste!A194)</f>
        <v/>
      </c>
      <c r="F183" s="42" t="str">
        <f>IF(NOT(E183=""),Meldeliste!B194,"")</f>
        <v/>
      </c>
      <c r="G183" s="44" t="str">
        <f>IF(NOT(E183=""),Meldeliste!C194,"")</f>
        <v/>
      </c>
      <c r="I183" s="42" t="str">
        <f>IF(NOT(E183=""),Meldeliste!D194,"")</f>
        <v/>
      </c>
      <c r="J183" s="42" t="str">
        <f>IF(NOT(E183=""),Meldeliste!C$9,"")</f>
        <v/>
      </c>
      <c r="K183" s="42" t="str">
        <f>IF(NOT(E183=""),Meldeliste!F194,"")</f>
        <v/>
      </c>
    </row>
    <row r="184" spans="1:11">
      <c r="A184" s="42" t="str">
        <f t="shared" si="4"/>
        <v/>
      </c>
      <c r="B184" s="42" t="str">
        <f>IF(NOT(E184=""),Meldeliste!C$8 &amp; " e.V.","")</f>
        <v/>
      </c>
      <c r="C184" s="42" t="str">
        <f>IF(NOT(E184=""),Meldeliste!E195,"")</f>
        <v/>
      </c>
      <c r="D184" s="42" t="str">
        <f t="shared" si="5"/>
        <v/>
      </c>
      <c r="E184" s="45" t="str">
        <f>IF(Meldeliste!A195="","",Meldeliste!A195)</f>
        <v/>
      </c>
      <c r="F184" s="42" t="str">
        <f>IF(NOT(E184=""),Meldeliste!B195,"")</f>
        <v/>
      </c>
      <c r="G184" s="44" t="str">
        <f>IF(NOT(E184=""),Meldeliste!C195,"")</f>
        <v/>
      </c>
      <c r="I184" s="42" t="str">
        <f>IF(NOT(E184=""),Meldeliste!D195,"")</f>
        <v/>
      </c>
      <c r="J184" s="42" t="str">
        <f>IF(NOT(E184=""),Meldeliste!C$9,"")</f>
        <v/>
      </c>
      <c r="K184" s="42" t="str">
        <f>IF(NOT(E184=""),Meldeliste!F195,"")</f>
        <v/>
      </c>
    </row>
    <row r="185" spans="1:11">
      <c r="A185" s="42" t="str">
        <f t="shared" si="4"/>
        <v/>
      </c>
      <c r="B185" s="42" t="str">
        <f>IF(NOT(E185=""),Meldeliste!C$8 &amp; " e.V.","")</f>
        <v/>
      </c>
      <c r="C185" s="42" t="str">
        <f>IF(NOT(E185=""),Meldeliste!E196,"")</f>
        <v/>
      </c>
      <c r="D185" s="42" t="str">
        <f t="shared" si="5"/>
        <v/>
      </c>
      <c r="E185" s="45" t="str">
        <f>IF(Meldeliste!A196="","",Meldeliste!A196)</f>
        <v/>
      </c>
      <c r="F185" s="42" t="str">
        <f>IF(NOT(E185=""),Meldeliste!B196,"")</f>
        <v/>
      </c>
      <c r="G185" s="44" t="str">
        <f>IF(NOT(E185=""),Meldeliste!C196,"")</f>
        <v/>
      </c>
      <c r="I185" s="42" t="str">
        <f>IF(NOT(E185=""),Meldeliste!D196,"")</f>
        <v/>
      </c>
      <c r="J185" s="42" t="str">
        <f>IF(NOT(E185=""),Meldeliste!C$9,"")</f>
        <v/>
      </c>
      <c r="K185" s="42" t="str">
        <f>IF(NOT(E185=""),Meldeliste!F196,"")</f>
        <v/>
      </c>
    </row>
    <row r="186" spans="1:11">
      <c r="A186" s="42" t="str">
        <f t="shared" si="4"/>
        <v/>
      </c>
      <c r="B186" s="42" t="str">
        <f>IF(NOT(E186=""),Meldeliste!C$8 &amp; " e.V.","")</f>
        <v/>
      </c>
      <c r="C186" s="42" t="str">
        <f>IF(NOT(E186=""),Meldeliste!E197,"")</f>
        <v/>
      </c>
      <c r="D186" s="42" t="str">
        <f t="shared" si="5"/>
        <v/>
      </c>
      <c r="E186" s="45" t="str">
        <f>IF(Meldeliste!A197="","",Meldeliste!A197)</f>
        <v/>
      </c>
      <c r="F186" s="42" t="str">
        <f>IF(NOT(E186=""),Meldeliste!B197,"")</f>
        <v/>
      </c>
      <c r="G186" s="44" t="str">
        <f>IF(NOT(E186=""),Meldeliste!C197,"")</f>
        <v/>
      </c>
      <c r="I186" s="42" t="str">
        <f>IF(NOT(E186=""),Meldeliste!D197,"")</f>
        <v/>
      </c>
      <c r="J186" s="42" t="str">
        <f>IF(NOT(E186=""),Meldeliste!C$9,"")</f>
        <v/>
      </c>
      <c r="K186" s="42" t="str">
        <f>IF(NOT(E186=""),Meldeliste!F197,"")</f>
        <v/>
      </c>
    </row>
    <row r="187" spans="1:11">
      <c r="A187" s="42" t="str">
        <f t="shared" si="4"/>
        <v/>
      </c>
      <c r="B187" s="42" t="str">
        <f>IF(NOT(E187=""),Meldeliste!C$8 &amp; " e.V.","")</f>
        <v/>
      </c>
      <c r="C187" s="42" t="str">
        <f>IF(NOT(E187=""),Meldeliste!E198,"")</f>
        <v/>
      </c>
      <c r="D187" s="42" t="str">
        <f t="shared" si="5"/>
        <v/>
      </c>
      <c r="E187" s="45" t="str">
        <f>IF(Meldeliste!A198="","",Meldeliste!A198)</f>
        <v/>
      </c>
      <c r="F187" s="42" t="str">
        <f>IF(NOT(E187=""),Meldeliste!B198,"")</f>
        <v/>
      </c>
      <c r="G187" s="44" t="str">
        <f>IF(NOT(E187=""),Meldeliste!C198,"")</f>
        <v/>
      </c>
      <c r="I187" s="42" t="str">
        <f>IF(NOT(E187=""),Meldeliste!D198,"")</f>
        <v/>
      </c>
      <c r="J187" s="42" t="str">
        <f>IF(NOT(E187=""),Meldeliste!C$9,"")</f>
        <v/>
      </c>
      <c r="K187" s="42" t="str">
        <f>IF(NOT(E187=""),Meldeliste!F198,"")</f>
        <v/>
      </c>
    </row>
    <row r="188" spans="1:11">
      <c r="A188" s="42" t="str">
        <f t="shared" si="4"/>
        <v/>
      </c>
      <c r="B188" s="42" t="str">
        <f>IF(NOT(E188=""),Meldeliste!C$8 &amp; " e.V.","")</f>
        <v/>
      </c>
      <c r="C188" s="42" t="str">
        <f>IF(NOT(E188=""),Meldeliste!E199,"")</f>
        <v/>
      </c>
      <c r="D188" s="42" t="str">
        <f t="shared" si="5"/>
        <v/>
      </c>
      <c r="E188" s="45" t="str">
        <f>IF(Meldeliste!A199="","",Meldeliste!A199)</f>
        <v/>
      </c>
      <c r="F188" s="42" t="str">
        <f>IF(NOT(E188=""),Meldeliste!B199,"")</f>
        <v/>
      </c>
      <c r="G188" s="44" t="str">
        <f>IF(NOT(E188=""),Meldeliste!C199,"")</f>
        <v/>
      </c>
      <c r="I188" s="42" t="str">
        <f>IF(NOT(E188=""),Meldeliste!D199,"")</f>
        <v/>
      </c>
      <c r="J188" s="42" t="str">
        <f>IF(NOT(E188=""),Meldeliste!C$9,"")</f>
        <v/>
      </c>
      <c r="K188" s="42" t="str">
        <f>IF(NOT(E188=""),Meldeliste!F199,"")</f>
        <v/>
      </c>
    </row>
    <row r="189" spans="1:11">
      <c r="A189" s="42" t="str">
        <f t="shared" si="4"/>
        <v/>
      </c>
      <c r="B189" s="42" t="str">
        <f>IF(NOT(E189=""),Meldeliste!C$8 &amp; " e.V.","")</f>
        <v/>
      </c>
      <c r="C189" s="42" t="str">
        <f>IF(NOT(E189=""),Meldeliste!E200,"")</f>
        <v/>
      </c>
      <c r="D189" s="42" t="str">
        <f t="shared" si="5"/>
        <v/>
      </c>
      <c r="E189" s="45" t="str">
        <f>IF(Meldeliste!A200="","",Meldeliste!A200)</f>
        <v/>
      </c>
      <c r="F189" s="42" t="str">
        <f>IF(NOT(E189=""),Meldeliste!B200,"")</f>
        <v/>
      </c>
      <c r="G189" s="44" t="str">
        <f>IF(NOT(E189=""),Meldeliste!C200,"")</f>
        <v/>
      </c>
      <c r="I189" s="42" t="str">
        <f>IF(NOT(E189=""),Meldeliste!D200,"")</f>
        <v/>
      </c>
      <c r="J189" s="42" t="str">
        <f>IF(NOT(E189=""),Meldeliste!C$9,"")</f>
        <v/>
      </c>
      <c r="K189" s="42" t="str">
        <f>IF(NOT(E189=""),Meldeliste!F200,"")</f>
        <v/>
      </c>
    </row>
    <row r="190" spans="1:11">
      <c r="A190" s="42" t="str">
        <f t="shared" si="4"/>
        <v/>
      </c>
      <c r="B190" s="42" t="str">
        <f>IF(NOT(E190=""),Meldeliste!C$8 &amp; " e.V.","")</f>
        <v/>
      </c>
      <c r="C190" s="42" t="str">
        <f>IF(NOT(E190=""),Meldeliste!E201,"")</f>
        <v/>
      </c>
      <c r="D190" s="42" t="str">
        <f t="shared" si="5"/>
        <v/>
      </c>
      <c r="E190" s="45" t="str">
        <f>IF(Meldeliste!A201="","",Meldeliste!A201)</f>
        <v/>
      </c>
      <c r="F190" s="42" t="str">
        <f>IF(NOT(E190=""),Meldeliste!B201,"")</f>
        <v/>
      </c>
      <c r="G190" s="44" t="str">
        <f>IF(NOT(E190=""),Meldeliste!C201,"")</f>
        <v/>
      </c>
      <c r="I190" s="42" t="str">
        <f>IF(NOT(E190=""),Meldeliste!D201,"")</f>
        <v/>
      </c>
      <c r="J190" s="42" t="str">
        <f>IF(NOT(E190=""),Meldeliste!C$9,"")</f>
        <v/>
      </c>
      <c r="K190" s="42" t="str">
        <f>IF(NOT(E190=""),Meldeliste!F201,"")</f>
        <v/>
      </c>
    </row>
    <row r="191" spans="1:11">
      <c r="A191" s="42" t="str">
        <f t="shared" si="4"/>
        <v/>
      </c>
      <c r="B191" s="42" t="str">
        <f>IF(NOT(E191=""),Meldeliste!C$8 &amp; " e.V.","")</f>
        <v/>
      </c>
      <c r="C191" s="42" t="str">
        <f>IF(NOT(E191=""),Meldeliste!E202,"")</f>
        <v/>
      </c>
      <c r="D191" s="42" t="str">
        <f t="shared" si="5"/>
        <v/>
      </c>
      <c r="E191" s="45" t="str">
        <f>IF(Meldeliste!A202="","",Meldeliste!A202)</f>
        <v/>
      </c>
      <c r="F191" s="42" t="str">
        <f>IF(NOT(E191=""),Meldeliste!B202,"")</f>
        <v/>
      </c>
      <c r="G191" s="44" t="str">
        <f>IF(NOT(E191=""),Meldeliste!C202,"")</f>
        <v/>
      </c>
      <c r="I191" s="42" t="str">
        <f>IF(NOT(E191=""),Meldeliste!D202,"")</f>
        <v/>
      </c>
      <c r="J191" s="42" t="str">
        <f>IF(NOT(E191=""),Meldeliste!C$9,"")</f>
        <v/>
      </c>
      <c r="K191" s="42" t="str">
        <f>IF(NOT(E191=""),Meldeliste!F202,"")</f>
        <v/>
      </c>
    </row>
    <row r="192" spans="1:11">
      <c r="A192" s="42" t="str">
        <f t="shared" si="4"/>
        <v/>
      </c>
      <c r="B192" s="42" t="str">
        <f>IF(NOT(E192=""),Meldeliste!C$8 &amp; " e.V.","")</f>
        <v/>
      </c>
      <c r="C192" s="42" t="str">
        <f>IF(NOT(E192=""),Meldeliste!E203,"")</f>
        <v/>
      </c>
      <c r="D192" s="42" t="str">
        <f t="shared" si="5"/>
        <v/>
      </c>
      <c r="E192" s="45" t="str">
        <f>IF(Meldeliste!A203="","",Meldeliste!A203)</f>
        <v/>
      </c>
      <c r="F192" s="42" t="str">
        <f>IF(NOT(E192=""),Meldeliste!B203,"")</f>
        <v/>
      </c>
      <c r="G192" s="44" t="str">
        <f>IF(NOT(E192=""),Meldeliste!C203,"")</f>
        <v/>
      </c>
      <c r="I192" s="42" t="str">
        <f>IF(NOT(E192=""),Meldeliste!D203,"")</f>
        <v/>
      </c>
      <c r="J192" s="42" t="str">
        <f>IF(NOT(E192=""),Meldeliste!C$9,"")</f>
        <v/>
      </c>
      <c r="K192" s="42" t="str">
        <f>IF(NOT(E192=""),Meldeliste!F203,"")</f>
        <v/>
      </c>
    </row>
    <row r="193" spans="1:11">
      <c r="A193" s="42" t="str">
        <f t="shared" si="4"/>
        <v/>
      </c>
      <c r="B193" s="42" t="str">
        <f>IF(NOT(E193=""),Meldeliste!C$8 &amp; " e.V.","")</f>
        <v/>
      </c>
      <c r="C193" s="42" t="str">
        <f>IF(NOT(E193=""),Meldeliste!E204,"")</f>
        <v/>
      </c>
      <c r="D193" s="42" t="str">
        <f t="shared" si="5"/>
        <v/>
      </c>
      <c r="E193" s="45" t="str">
        <f>IF(Meldeliste!A204="","",Meldeliste!A204)</f>
        <v/>
      </c>
      <c r="F193" s="42" t="str">
        <f>IF(NOT(E193=""),Meldeliste!B204,"")</f>
        <v/>
      </c>
      <c r="G193" s="44" t="str">
        <f>IF(NOT(E193=""),Meldeliste!C204,"")</f>
        <v/>
      </c>
      <c r="I193" s="42" t="str">
        <f>IF(NOT(E193=""),Meldeliste!D204,"")</f>
        <v/>
      </c>
      <c r="J193" s="42" t="str">
        <f>IF(NOT(E193=""),Meldeliste!C$9,"")</f>
        <v/>
      </c>
      <c r="K193" s="42" t="str">
        <f>IF(NOT(E193=""),Meldeliste!F204,"")</f>
        <v/>
      </c>
    </row>
    <row r="194" spans="1:11">
      <c r="A194" s="42" t="str">
        <f t="shared" si="4"/>
        <v/>
      </c>
      <c r="B194" s="42" t="str">
        <f>IF(NOT(E194=""),Meldeliste!C$8 &amp; " e.V.","")</f>
        <v/>
      </c>
      <c r="C194" s="42" t="str">
        <f>IF(NOT(E194=""),Meldeliste!E205,"")</f>
        <v/>
      </c>
      <c r="D194" s="42" t="str">
        <f t="shared" si="5"/>
        <v/>
      </c>
      <c r="E194" s="45" t="str">
        <f>IF(Meldeliste!A205="","",Meldeliste!A205)</f>
        <v/>
      </c>
      <c r="F194" s="42" t="str">
        <f>IF(NOT(E194=""),Meldeliste!B205,"")</f>
        <v/>
      </c>
      <c r="G194" s="44" t="str">
        <f>IF(NOT(E194=""),Meldeliste!C205,"")</f>
        <v/>
      </c>
      <c r="I194" s="42" t="str">
        <f>IF(NOT(E194=""),Meldeliste!D205,"")</f>
        <v/>
      </c>
      <c r="J194" s="42" t="str">
        <f>IF(NOT(E194=""),Meldeliste!C$9,"")</f>
        <v/>
      </c>
      <c r="K194" s="42" t="str">
        <f>IF(NOT(E194=""),Meldeliste!F205,"")</f>
        <v/>
      </c>
    </row>
    <row r="195" spans="1:11">
      <c r="A195" s="42" t="str">
        <f t="shared" ref="A195:A240" si="6">IF(NOT(E195=""),"Judo-Verband Berlin e.V.","")</f>
        <v/>
      </c>
      <c r="B195" s="42" t="str">
        <f>IF(NOT(E195=""),Meldeliste!C$8 &amp; " e.V.","")</f>
        <v/>
      </c>
      <c r="C195" s="42" t="str">
        <f>IF(NOT(E195=""),Meldeliste!E206,"")</f>
        <v/>
      </c>
      <c r="D195" s="42" t="str">
        <f t="shared" ref="D195:D240" si="7">IF(NOT(E195=""),YEAR(G195),"")</f>
        <v/>
      </c>
      <c r="E195" s="45" t="str">
        <f>IF(Meldeliste!A206="","",Meldeliste!A206)</f>
        <v/>
      </c>
      <c r="F195" s="42" t="str">
        <f>IF(NOT(E195=""),Meldeliste!B206,"")</f>
        <v/>
      </c>
      <c r="G195" s="44" t="str">
        <f>IF(NOT(E195=""),Meldeliste!C206,"")</f>
        <v/>
      </c>
      <c r="I195" s="42" t="str">
        <f>IF(NOT(E195=""),Meldeliste!D206,"")</f>
        <v/>
      </c>
      <c r="J195" s="42" t="str">
        <f>IF(NOT(E195=""),Meldeliste!C$9,"")</f>
        <v/>
      </c>
      <c r="K195" s="42" t="str">
        <f>IF(NOT(E195=""),Meldeliste!F206,"")</f>
        <v/>
      </c>
    </row>
    <row r="196" spans="1:11">
      <c r="A196" s="42" t="str">
        <f t="shared" si="6"/>
        <v/>
      </c>
      <c r="B196" s="42" t="str">
        <f>IF(NOT(E196=""),Meldeliste!C$8 &amp; " e.V.","")</f>
        <v/>
      </c>
      <c r="C196" s="42" t="str">
        <f>IF(NOT(E196=""),Meldeliste!E207,"")</f>
        <v/>
      </c>
      <c r="D196" s="42" t="str">
        <f t="shared" si="7"/>
        <v/>
      </c>
      <c r="E196" s="45" t="str">
        <f>IF(Meldeliste!A207="","",Meldeliste!A207)</f>
        <v/>
      </c>
      <c r="F196" s="42" t="str">
        <f>IF(NOT(E196=""),Meldeliste!B207,"")</f>
        <v/>
      </c>
      <c r="G196" s="44" t="str">
        <f>IF(NOT(E196=""),Meldeliste!C207,"")</f>
        <v/>
      </c>
      <c r="I196" s="42" t="str">
        <f>IF(NOT(E196=""),Meldeliste!D207,"")</f>
        <v/>
      </c>
      <c r="J196" s="42" t="str">
        <f>IF(NOT(E196=""),Meldeliste!C$9,"")</f>
        <v/>
      </c>
      <c r="K196" s="42" t="str">
        <f>IF(NOT(E196=""),Meldeliste!F207,"")</f>
        <v/>
      </c>
    </row>
    <row r="197" spans="1:11">
      <c r="A197" s="42" t="str">
        <f t="shared" si="6"/>
        <v/>
      </c>
      <c r="B197" s="42" t="str">
        <f>IF(NOT(E197=""),Meldeliste!C$8 &amp; " e.V.","")</f>
        <v/>
      </c>
      <c r="C197" s="42" t="str">
        <f>IF(NOT(E197=""),Meldeliste!E208,"")</f>
        <v/>
      </c>
      <c r="D197" s="42" t="str">
        <f t="shared" si="7"/>
        <v/>
      </c>
      <c r="E197" s="45" t="str">
        <f>IF(Meldeliste!A208="","",Meldeliste!A208)</f>
        <v/>
      </c>
      <c r="F197" s="42" t="str">
        <f>IF(NOT(E197=""),Meldeliste!B208,"")</f>
        <v/>
      </c>
      <c r="G197" s="44" t="str">
        <f>IF(NOT(E197=""),Meldeliste!C208,"")</f>
        <v/>
      </c>
      <c r="I197" s="42" t="str">
        <f>IF(NOT(E197=""),Meldeliste!D208,"")</f>
        <v/>
      </c>
      <c r="J197" s="42" t="str">
        <f>IF(NOT(E197=""),Meldeliste!C$9,"")</f>
        <v/>
      </c>
      <c r="K197" s="42" t="str">
        <f>IF(NOT(E197=""),Meldeliste!F208,"")</f>
        <v/>
      </c>
    </row>
    <row r="198" spans="1:11">
      <c r="A198" s="42" t="str">
        <f t="shared" si="6"/>
        <v/>
      </c>
      <c r="B198" s="42" t="str">
        <f>IF(NOT(E198=""),Meldeliste!C$8 &amp; " e.V.","")</f>
        <v/>
      </c>
      <c r="C198" s="42" t="str">
        <f>IF(NOT(E198=""),Meldeliste!E209,"")</f>
        <v/>
      </c>
      <c r="D198" s="42" t="str">
        <f t="shared" si="7"/>
        <v/>
      </c>
      <c r="E198" s="45" t="str">
        <f>IF(Meldeliste!A209="","",Meldeliste!A209)</f>
        <v/>
      </c>
      <c r="F198" s="42" t="str">
        <f>IF(NOT(E198=""),Meldeliste!B209,"")</f>
        <v/>
      </c>
      <c r="G198" s="44" t="str">
        <f>IF(NOT(E198=""),Meldeliste!C209,"")</f>
        <v/>
      </c>
      <c r="I198" s="42" t="str">
        <f>IF(NOT(E198=""),Meldeliste!D209,"")</f>
        <v/>
      </c>
      <c r="J198" s="42" t="str">
        <f>IF(NOT(E198=""),Meldeliste!C$9,"")</f>
        <v/>
      </c>
      <c r="K198" s="42" t="str">
        <f>IF(NOT(E198=""),Meldeliste!F209,"")</f>
        <v/>
      </c>
    </row>
    <row r="199" spans="1:11">
      <c r="A199" s="42" t="str">
        <f t="shared" si="6"/>
        <v/>
      </c>
      <c r="B199" s="42" t="str">
        <f>IF(NOT(E199=""),Meldeliste!C$8 &amp; " e.V.","")</f>
        <v/>
      </c>
      <c r="C199" s="42" t="str">
        <f>IF(NOT(E199=""),Meldeliste!E210,"")</f>
        <v/>
      </c>
      <c r="D199" s="42" t="str">
        <f t="shared" si="7"/>
        <v/>
      </c>
      <c r="E199" s="45" t="str">
        <f>IF(Meldeliste!A210="","",Meldeliste!A210)</f>
        <v/>
      </c>
      <c r="F199" s="42" t="str">
        <f>IF(NOT(E199=""),Meldeliste!B210,"")</f>
        <v/>
      </c>
      <c r="G199" s="44" t="str">
        <f>IF(NOT(E199=""),Meldeliste!C210,"")</f>
        <v/>
      </c>
      <c r="I199" s="42" t="str">
        <f>IF(NOT(E199=""),Meldeliste!D210,"")</f>
        <v/>
      </c>
      <c r="J199" s="42" t="str">
        <f>IF(NOT(E199=""),Meldeliste!C$9,"")</f>
        <v/>
      </c>
      <c r="K199" s="42" t="str">
        <f>IF(NOT(E199=""),Meldeliste!F210,"")</f>
        <v/>
      </c>
    </row>
    <row r="200" spans="1:11">
      <c r="A200" s="42" t="str">
        <f t="shared" si="6"/>
        <v/>
      </c>
      <c r="B200" s="42" t="str">
        <f>IF(NOT(E200=""),Meldeliste!C$8 &amp; " e.V.","")</f>
        <v/>
      </c>
      <c r="C200" s="42" t="str">
        <f>IF(NOT(E200=""),Meldeliste!E211,"")</f>
        <v/>
      </c>
      <c r="D200" s="42" t="str">
        <f t="shared" si="7"/>
        <v/>
      </c>
      <c r="E200" s="45" t="str">
        <f>IF(Meldeliste!A211="","",Meldeliste!A211)</f>
        <v/>
      </c>
      <c r="F200" s="42" t="str">
        <f>IF(NOT(E200=""),Meldeliste!B211,"")</f>
        <v/>
      </c>
      <c r="G200" s="44" t="str">
        <f>IF(NOT(E200=""),Meldeliste!C211,"")</f>
        <v/>
      </c>
      <c r="I200" s="42" t="str">
        <f>IF(NOT(E200=""),Meldeliste!D211,"")</f>
        <v/>
      </c>
      <c r="J200" s="42" t="str">
        <f>IF(NOT(E200=""),Meldeliste!C$9,"")</f>
        <v/>
      </c>
      <c r="K200" s="42" t="str">
        <f>IF(NOT(E200=""),Meldeliste!F211,"")</f>
        <v/>
      </c>
    </row>
    <row r="201" spans="1:11">
      <c r="A201" s="42" t="str">
        <f t="shared" si="6"/>
        <v/>
      </c>
      <c r="B201" s="42" t="str">
        <f>IF(NOT(E201=""),Meldeliste!C$8 &amp; " e.V.","")</f>
        <v/>
      </c>
      <c r="C201" s="42" t="str">
        <f>IF(NOT(E201=""),Meldeliste!E212,"")</f>
        <v/>
      </c>
      <c r="D201" s="42" t="str">
        <f t="shared" si="7"/>
        <v/>
      </c>
      <c r="E201" s="45" t="str">
        <f>IF(Meldeliste!A212="","",Meldeliste!A212)</f>
        <v/>
      </c>
      <c r="F201" s="42" t="str">
        <f>IF(NOT(E201=""),Meldeliste!B212,"")</f>
        <v/>
      </c>
      <c r="G201" s="44" t="str">
        <f>IF(NOT(E201=""),Meldeliste!C212,"")</f>
        <v/>
      </c>
      <c r="I201" s="42" t="str">
        <f>IF(NOT(E201=""),Meldeliste!D212,"")</f>
        <v/>
      </c>
      <c r="J201" s="42" t="str">
        <f>IF(NOT(E201=""),Meldeliste!C$9,"")</f>
        <v/>
      </c>
      <c r="K201" s="42" t="str">
        <f>IF(NOT(E201=""),Meldeliste!F212,"")</f>
        <v/>
      </c>
    </row>
    <row r="202" spans="1:11">
      <c r="A202" s="42" t="str">
        <f t="shared" si="6"/>
        <v/>
      </c>
      <c r="B202" s="42" t="str">
        <f>IF(NOT(E202=""),Meldeliste!C$8 &amp; " e.V.","")</f>
        <v/>
      </c>
      <c r="C202" s="42" t="str">
        <f>IF(NOT(E202=""),Meldeliste!E213,"")</f>
        <v/>
      </c>
      <c r="D202" s="42" t="str">
        <f t="shared" si="7"/>
        <v/>
      </c>
      <c r="E202" s="45" t="str">
        <f>IF(Meldeliste!A213="","",Meldeliste!A213)</f>
        <v/>
      </c>
      <c r="F202" s="42" t="str">
        <f>IF(NOT(E202=""),Meldeliste!B213,"")</f>
        <v/>
      </c>
      <c r="G202" s="44" t="str">
        <f>IF(NOT(E202=""),Meldeliste!C213,"")</f>
        <v/>
      </c>
      <c r="I202" s="42" t="str">
        <f>IF(NOT(E202=""),Meldeliste!D213,"")</f>
        <v/>
      </c>
      <c r="J202" s="42" t="str">
        <f>IF(NOT(E202=""),Meldeliste!C$9,"")</f>
        <v/>
      </c>
      <c r="K202" s="42" t="str">
        <f>IF(NOT(E202=""),Meldeliste!F213,"")</f>
        <v/>
      </c>
    </row>
    <row r="203" spans="1:11">
      <c r="A203" s="42" t="str">
        <f t="shared" si="6"/>
        <v/>
      </c>
      <c r="B203" s="42" t="str">
        <f>IF(NOT(E203=""),Meldeliste!C$8 &amp; " e.V.","")</f>
        <v/>
      </c>
      <c r="C203" s="42" t="str">
        <f>IF(NOT(E203=""),Meldeliste!E214,"")</f>
        <v/>
      </c>
      <c r="D203" s="42" t="str">
        <f t="shared" si="7"/>
        <v/>
      </c>
      <c r="E203" s="45" t="str">
        <f>IF(Meldeliste!A214="","",Meldeliste!A214)</f>
        <v/>
      </c>
      <c r="F203" s="42" t="str">
        <f>IF(NOT(E203=""),Meldeliste!B214,"")</f>
        <v/>
      </c>
      <c r="G203" s="44" t="str">
        <f>IF(NOT(E203=""),Meldeliste!C214,"")</f>
        <v/>
      </c>
      <c r="I203" s="42" t="str">
        <f>IF(NOT(E203=""),Meldeliste!D214,"")</f>
        <v/>
      </c>
      <c r="J203" s="42" t="str">
        <f>IF(NOT(E203=""),Meldeliste!C$9,"")</f>
        <v/>
      </c>
      <c r="K203" s="42" t="str">
        <f>IF(NOT(E203=""),Meldeliste!F214,"")</f>
        <v/>
      </c>
    </row>
    <row r="204" spans="1:11">
      <c r="A204" s="42" t="str">
        <f t="shared" si="6"/>
        <v/>
      </c>
      <c r="B204" s="42" t="str">
        <f>IF(NOT(E204=""),Meldeliste!C$8 &amp; " e.V.","")</f>
        <v/>
      </c>
      <c r="C204" s="42" t="str">
        <f>IF(NOT(E204=""),Meldeliste!E215,"")</f>
        <v/>
      </c>
      <c r="D204" s="42" t="str">
        <f t="shared" si="7"/>
        <v/>
      </c>
      <c r="E204" s="45" t="str">
        <f>IF(Meldeliste!A215="","",Meldeliste!A215)</f>
        <v/>
      </c>
      <c r="F204" s="42" t="str">
        <f>IF(NOT(E204=""),Meldeliste!B215,"")</f>
        <v/>
      </c>
      <c r="G204" s="44" t="str">
        <f>IF(NOT(E204=""),Meldeliste!C215,"")</f>
        <v/>
      </c>
      <c r="I204" s="42" t="str">
        <f>IF(NOT(E204=""),Meldeliste!D215,"")</f>
        <v/>
      </c>
      <c r="J204" s="42" t="str">
        <f>IF(NOT(E204=""),Meldeliste!C$9,"")</f>
        <v/>
      </c>
      <c r="K204" s="42" t="str">
        <f>IF(NOT(E204=""),Meldeliste!F215,"")</f>
        <v/>
      </c>
    </row>
    <row r="205" spans="1:11">
      <c r="A205" s="42" t="str">
        <f t="shared" si="6"/>
        <v/>
      </c>
      <c r="B205" s="42" t="str">
        <f>IF(NOT(E205=""),Meldeliste!C$8 &amp; " e.V.","")</f>
        <v/>
      </c>
      <c r="C205" s="42" t="str">
        <f>IF(NOT(E205=""),Meldeliste!E216,"")</f>
        <v/>
      </c>
      <c r="D205" s="42" t="str">
        <f t="shared" si="7"/>
        <v/>
      </c>
      <c r="E205" s="45" t="str">
        <f>IF(Meldeliste!A216="","",Meldeliste!A216)</f>
        <v/>
      </c>
      <c r="F205" s="42" t="str">
        <f>IF(NOT(E205=""),Meldeliste!B216,"")</f>
        <v/>
      </c>
      <c r="G205" s="44" t="str">
        <f>IF(NOT(E205=""),Meldeliste!C216,"")</f>
        <v/>
      </c>
      <c r="I205" s="42" t="str">
        <f>IF(NOT(E205=""),Meldeliste!D216,"")</f>
        <v/>
      </c>
      <c r="J205" s="42" t="str">
        <f>IF(NOT(E205=""),Meldeliste!C$9,"")</f>
        <v/>
      </c>
      <c r="K205" s="42" t="str">
        <f>IF(NOT(E205=""),Meldeliste!F216,"")</f>
        <v/>
      </c>
    </row>
    <row r="206" spans="1:11">
      <c r="A206" s="42" t="str">
        <f t="shared" si="6"/>
        <v/>
      </c>
      <c r="B206" s="42" t="str">
        <f>IF(NOT(E206=""),Meldeliste!C$8 &amp; " e.V.","")</f>
        <v/>
      </c>
      <c r="C206" s="42" t="str">
        <f>IF(NOT(E206=""),Meldeliste!E217,"")</f>
        <v/>
      </c>
      <c r="D206" s="42" t="str">
        <f t="shared" si="7"/>
        <v/>
      </c>
      <c r="E206" s="45" t="str">
        <f>IF(Meldeliste!A217="","",Meldeliste!A217)</f>
        <v/>
      </c>
      <c r="F206" s="42" t="str">
        <f>IF(NOT(E206=""),Meldeliste!B217,"")</f>
        <v/>
      </c>
      <c r="G206" s="44" t="str">
        <f>IF(NOT(E206=""),Meldeliste!C217,"")</f>
        <v/>
      </c>
      <c r="I206" s="42" t="str">
        <f>IF(NOT(E206=""),Meldeliste!D217,"")</f>
        <v/>
      </c>
      <c r="J206" s="42" t="str">
        <f>IF(NOT(E206=""),Meldeliste!C$9,"")</f>
        <v/>
      </c>
      <c r="K206" s="42" t="str">
        <f>IF(NOT(E206=""),Meldeliste!F217,"")</f>
        <v/>
      </c>
    </row>
    <row r="207" spans="1:11">
      <c r="A207" s="42" t="str">
        <f t="shared" si="6"/>
        <v/>
      </c>
      <c r="B207" s="42" t="str">
        <f>IF(NOT(E207=""),Meldeliste!C$8 &amp; " e.V.","")</f>
        <v/>
      </c>
      <c r="C207" s="42" t="str">
        <f>IF(NOT(E207=""),Meldeliste!E218,"")</f>
        <v/>
      </c>
      <c r="D207" s="42" t="str">
        <f t="shared" si="7"/>
        <v/>
      </c>
      <c r="E207" s="45" t="str">
        <f>IF(Meldeliste!A218="","",Meldeliste!A218)</f>
        <v/>
      </c>
      <c r="F207" s="42" t="str">
        <f>IF(NOT(E207=""),Meldeliste!B218,"")</f>
        <v/>
      </c>
      <c r="G207" s="44" t="str">
        <f>IF(NOT(E207=""),Meldeliste!C218,"")</f>
        <v/>
      </c>
      <c r="I207" s="42" t="str">
        <f>IF(NOT(E207=""),Meldeliste!D218,"")</f>
        <v/>
      </c>
      <c r="J207" s="42" t="str">
        <f>IF(NOT(E207=""),Meldeliste!C$9,"")</f>
        <v/>
      </c>
      <c r="K207" s="42" t="str">
        <f>IF(NOT(E207=""),Meldeliste!F218,"")</f>
        <v/>
      </c>
    </row>
    <row r="208" spans="1:11">
      <c r="A208" s="42" t="str">
        <f t="shared" si="6"/>
        <v/>
      </c>
      <c r="B208" s="42" t="str">
        <f>IF(NOT(E208=""),Meldeliste!C$8 &amp; " e.V.","")</f>
        <v/>
      </c>
      <c r="C208" s="42" t="str">
        <f>IF(NOT(E208=""),Meldeliste!E219,"")</f>
        <v/>
      </c>
      <c r="D208" s="42" t="str">
        <f t="shared" si="7"/>
        <v/>
      </c>
      <c r="E208" s="45" t="str">
        <f>IF(Meldeliste!A219="","",Meldeliste!A219)</f>
        <v/>
      </c>
      <c r="F208" s="42" t="str">
        <f>IF(NOT(E208=""),Meldeliste!B219,"")</f>
        <v/>
      </c>
      <c r="G208" s="44" t="str">
        <f>IF(NOT(E208=""),Meldeliste!C219,"")</f>
        <v/>
      </c>
      <c r="I208" s="42" t="str">
        <f>IF(NOT(E208=""),Meldeliste!D219,"")</f>
        <v/>
      </c>
      <c r="J208" s="42" t="str">
        <f>IF(NOT(E208=""),Meldeliste!C$9,"")</f>
        <v/>
      </c>
      <c r="K208" s="42" t="str">
        <f>IF(NOT(E208=""),Meldeliste!F219,"")</f>
        <v/>
      </c>
    </row>
    <row r="209" spans="1:11">
      <c r="A209" s="42" t="str">
        <f t="shared" si="6"/>
        <v/>
      </c>
      <c r="B209" s="42" t="str">
        <f>IF(NOT(E209=""),Meldeliste!C$8 &amp; " e.V.","")</f>
        <v/>
      </c>
      <c r="C209" s="42" t="str">
        <f>IF(NOT(E209=""),Meldeliste!E220,"")</f>
        <v/>
      </c>
      <c r="D209" s="42" t="str">
        <f t="shared" si="7"/>
        <v/>
      </c>
      <c r="E209" s="45" t="str">
        <f>IF(Meldeliste!A220="","",Meldeliste!A220)</f>
        <v/>
      </c>
      <c r="F209" s="42" t="str">
        <f>IF(NOT(E209=""),Meldeliste!B220,"")</f>
        <v/>
      </c>
      <c r="G209" s="44" t="str">
        <f>IF(NOT(E209=""),Meldeliste!C220,"")</f>
        <v/>
      </c>
      <c r="I209" s="42" t="str">
        <f>IF(NOT(E209=""),Meldeliste!D220,"")</f>
        <v/>
      </c>
      <c r="J209" s="42" t="str">
        <f>IF(NOT(E209=""),Meldeliste!C$9,"")</f>
        <v/>
      </c>
      <c r="K209" s="42" t="str">
        <f>IF(NOT(E209=""),Meldeliste!F220,"")</f>
        <v/>
      </c>
    </row>
    <row r="210" spans="1:11">
      <c r="A210" s="42" t="str">
        <f t="shared" si="6"/>
        <v/>
      </c>
      <c r="B210" s="42" t="str">
        <f>IF(NOT(E210=""),Meldeliste!C$8 &amp; " e.V.","")</f>
        <v/>
      </c>
      <c r="C210" s="42" t="str">
        <f>IF(NOT(E210=""),Meldeliste!E221,"")</f>
        <v/>
      </c>
      <c r="D210" s="42" t="str">
        <f t="shared" si="7"/>
        <v/>
      </c>
      <c r="E210" s="45" t="str">
        <f>IF(Meldeliste!A221="","",Meldeliste!A221)</f>
        <v/>
      </c>
      <c r="F210" s="42" t="str">
        <f>IF(NOT(E210=""),Meldeliste!B221,"")</f>
        <v/>
      </c>
      <c r="G210" s="44" t="str">
        <f>IF(NOT(E210=""),Meldeliste!C221,"")</f>
        <v/>
      </c>
      <c r="I210" s="42" t="str">
        <f>IF(NOT(E210=""),Meldeliste!D221,"")</f>
        <v/>
      </c>
      <c r="J210" s="42" t="str">
        <f>IF(NOT(E210=""),Meldeliste!C$9,"")</f>
        <v/>
      </c>
      <c r="K210" s="42" t="str">
        <f>IF(NOT(E210=""),Meldeliste!F221,"")</f>
        <v/>
      </c>
    </row>
    <row r="211" spans="1:11">
      <c r="A211" s="42" t="str">
        <f t="shared" si="6"/>
        <v/>
      </c>
      <c r="B211" s="42" t="str">
        <f>IF(NOT(E211=""),Meldeliste!C$8 &amp; " e.V.","")</f>
        <v/>
      </c>
      <c r="C211" s="42" t="str">
        <f>IF(NOT(E211=""),Meldeliste!E222,"")</f>
        <v/>
      </c>
      <c r="D211" s="42" t="str">
        <f t="shared" si="7"/>
        <v/>
      </c>
      <c r="E211" s="45" t="str">
        <f>IF(Meldeliste!A222="","",Meldeliste!A222)</f>
        <v/>
      </c>
      <c r="F211" s="42" t="str">
        <f>IF(NOT(E211=""),Meldeliste!B222,"")</f>
        <v/>
      </c>
      <c r="G211" s="44" t="str">
        <f>IF(NOT(E211=""),Meldeliste!C222,"")</f>
        <v/>
      </c>
      <c r="I211" s="42" t="str">
        <f>IF(NOT(E211=""),Meldeliste!D222,"")</f>
        <v/>
      </c>
      <c r="J211" s="42" t="str">
        <f>IF(NOT(E211=""),Meldeliste!C$9,"")</f>
        <v/>
      </c>
      <c r="K211" s="42" t="str">
        <f>IF(NOT(E211=""),Meldeliste!F222,"")</f>
        <v/>
      </c>
    </row>
    <row r="212" spans="1:11">
      <c r="A212" s="42" t="str">
        <f t="shared" si="6"/>
        <v/>
      </c>
      <c r="B212" s="42" t="str">
        <f>IF(NOT(E212=""),Meldeliste!C$8 &amp; " e.V.","")</f>
        <v/>
      </c>
      <c r="C212" s="42" t="str">
        <f>IF(NOT(E212=""),Meldeliste!E223,"")</f>
        <v/>
      </c>
      <c r="D212" s="42" t="str">
        <f t="shared" si="7"/>
        <v/>
      </c>
      <c r="E212" s="45" t="str">
        <f>IF(Meldeliste!A223="","",Meldeliste!A223)</f>
        <v/>
      </c>
      <c r="F212" s="42" t="str">
        <f>IF(NOT(E212=""),Meldeliste!B223,"")</f>
        <v/>
      </c>
      <c r="G212" s="44" t="str">
        <f>IF(NOT(E212=""),Meldeliste!C223,"")</f>
        <v/>
      </c>
      <c r="I212" s="42" t="str">
        <f>IF(NOT(E212=""),Meldeliste!D223,"")</f>
        <v/>
      </c>
      <c r="J212" s="42" t="str">
        <f>IF(NOT(E212=""),Meldeliste!C$9,"")</f>
        <v/>
      </c>
      <c r="K212" s="42" t="str">
        <f>IF(NOT(E212=""),Meldeliste!F223,"")</f>
        <v/>
      </c>
    </row>
    <row r="213" spans="1:11">
      <c r="A213" s="42" t="str">
        <f t="shared" si="6"/>
        <v/>
      </c>
      <c r="B213" s="42" t="str">
        <f>IF(NOT(E213=""),Meldeliste!C$8 &amp; " e.V.","")</f>
        <v/>
      </c>
      <c r="C213" s="42" t="str">
        <f>IF(NOT(E213=""),Meldeliste!E224,"")</f>
        <v/>
      </c>
      <c r="D213" s="42" t="str">
        <f t="shared" si="7"/>
        <v/>
      </c>
      <c r="E213" s="45" t="str">
        <f>IF(Meldeliste!A224="","",Meldeliste!A224)</f>
        <v/>
      </c>
      <c r="F213" s="42" t="str">
        <f>IF(NOT(E213=""),Meldeliste!B224,"")</f>
        <v/>
      </c>
      <c r="G213" s="44" t="str">
        <f>IF(NOT(E213=""),Meldeliste!C224,"")</f>
        <v/>
      </c>
      <c r="I213" s="42" t="str">
        <f>IF(NOT(E213=""),Meldeliste!D224,"")</f>
        <v/>
      </c>
      <c r="J213" s="42" t="str">
        <f>IF(NOT(E213=""),Meldeliste!C$9,"")</f>
        <v/>
      </c>
      <c r="K213" s="42" t="str">
        <f>IF(NOT(E213=""),Meldeliste!F224,"")</f>
        <v/>
      </c>
    </row>
    <row r="214" spans="1:11">
      <c r="A214" s="42" t="str">
        <f t="shared" si="6"/>
        <v/>
      </c>
      <c r="B214" s="42" t="str">
        <f>IF(NOT(E214=""),Meldeliste!C$8 &amp; " e.V.","")</f>
        <v/>
      </c>
      <c r="C214" s="42" t="str">
        <f>IF(NOT(E214=""),Meldeliste!E225,"")</f>
        <v/>
      </c>
      <c r="D214" s="42" t="str">
        <f t="shared" si="7"/>
        <v/>
      </c>
      <c r="E214" s="45" t="str">
        <f>IF(Meldeliste!A225="","",Meldeliste!A225)</f>
        <v/>
      </c>
      <c r="F214" s="42" t="str">
        <f>IF(NOT(E214=""),Meldeliste!B225,"")</f>
        <v/>
      </c>
      <c r="G214" s="44" t="str">
        <f>IF(NOT(E214=""),Meldeliste!C225,"")</f>
        <v/>
      </c>
      <c r="I214" s="42" t="str">
        <f>IF(NOT(E214=""),Meldeliste!D225,"")</f>
        <v/>
      </c>
      <c r="J214" s="42" t="str">
        <f>IF(NOT(E214=""),Meldeliste!C$9,"")</f>
        <v/>
      </c>
      <c r="K214" s="42" t="str">
        <f>IF(NOT(E214=""),Meldeliste!F225,"")</f>
        <v/>
      </c>
    </row>
    <row r="215" spans="1:11">
      <c r="A215" s="42" t="str">
        <f t="shared" si="6"/>
        <v/>
      </c>
      <c r="B215" s="42" t="str">
        <f>IF(NOT(E215=""),Meldeliste!C$8 &amp; " e.V.","")</f>
        <v/>
      </c>
      <c r="C215" s="42" t="str">
        <f>IF(NOT(E215=""),Meldeliste!E226,"")</f>
        <v/>
      </c>
      <c r="D215" s="42" t="str">
        <f t="shared" si="7"/>
        <v/>
      </c>
      <c r="E215" s="45" t="str">
        <f>IF(Meldeliste!A226="","",Meldeliste!A226)</f>
        <v/>
      </c>
      <c r="F215" s="42" t="str">
        <f>IF(NOT(E215=""),Meldeliste!B226,"")</f>
        <v/>
      </c>
      <c r="G215" s="44" t="str">
        <f>IF(NOT(E215=""),Meldeliste!C226,"")</f>
        <v/>
      </c>
      <c r="I215" s="42" t="str">
        <f>IF(NOT(E215=""),Meldeliste!D226,"")</f>
        <v/>
      </c>
      <c r="J215" s="42" t="str">
        <f>IF(NOT(E215=""),Meldeliste!C$9,"")</f>
        <v/>
      </c>
      <c r="K215" s="42" t="str">
        <f>IF(NOT(E215=""),Meldeliste!F226,"")</f>
        <v/>
      </c>
    </row>
    <row r="216" spans="1:11">
      <c r="A216" s="42" t="str">
        <f t="shared" si="6"/>
        <v/>
      </c>
      <c r="B216" s="42" t="str">
        <f>IF(NOT(E216=""),Meldeliste!C$8 &amp; " e.V.","")</f>
        <v/>
      </c>
      <c r="C216" s="42" t="str">
        <f>IF(NOT(E216=""),Meldeliste!E227,"")</f>
        <v/>
      </c>
      <c r="D216" s="42" t="str">
        <f t="shared" si="7"/>
        <v/>
      </c>
      <c r="E216" s="45" t="str">
        <f>IF(Meldeliste!A227="","",Meldeliste!A227)</f>
        <v/>
      </c>
      <c r="F216" s="42" t="str">
        <f>IF(NOT(E216=""),Meldeliste!B227,"")</f>
        <v/>
      </c>
      <c r="G216" s="44" t="str">
        <f>IF(NOT(E216=""),Meldeliste!C227,"")</f>
        <v/>
      </c>
      <c r="I216" s="42" t="str">
        <f>IF(NOT(E216=""),Meldeliste!D227,"")</f>
        <v/>
      </c>
      <c r="J216" s="42" t="str">
        <f>IF(NOT(E216=""),Meldeliste!C$9,"")</f>
        <v/>
      </c>
      <c r="K216" s="42" t="str">
        <f>IF(NOT(E216=""),Meldeliste!F227,"")</f>
        <v/>
      </c>
    </row>
    <row r="217" spans="1:11">
      <c r="A217" s="42" t="str">
        <f t="shared" si="6"/>
        <v/>
      </c>
      <c r="B217" s="42" t="str">
        <f>IF(NOT(E217=""),Meldeliste!C$8 &amp; " e.V.","")</f>
        <v/>
      </c>
      <c r="C217" s="42" t="str">
        <f>IF(NOT(E217=""),Meldeliste!E228,"")</f>
        <v/>
      </c>
      <c r="D217" s="42" t="str">
        <f t="shared" si="7"/>
        <v/>
      </c>
      <c r="E217" s="45" t="str">
        <f>IF(Meldeliste!A228="","",Meldeliste!A228)</f>
        <v/>
      </c>
      <c r="F217" s="42" t="str">
        <f>IF(NOT(E217=""),Meldeliste!B228,"")</f>
        <v/>
      </c>
      <c r="G217" s="44" t="str">
        <f>IF(NOT(E217=""),Meldeliste!C228,"")</f>
        <v/>
      </c>
      <c r="I217" s="42" t="str">
        <f>IF(NOT(E217=""),Meldeliste!D228,"")</f>
        <v/>
      </c>
      <c r="J217" s="42" t="str">
        <f>IF(NOT(E217=""),Meldeliste!C$9,"")</f>
        <v/>
      </c>
      <c r="K217" s="42" t="str">
        <f>IF(NOT(E217=""),Meldeliste!F228,"")</f>
        <v/>
      </c>
    </row>
    <row r="218" spans="1:11">
      <c r="A218" s="42" t="str">
        <f t="shared" si="6"/>
        <v/>
      </c>
      <c r="B218" s="42" t="str">
        <f>IF(NOT(E218=""),Meldeliste!C$8 &amp; " e.V.","")</f>
        <v/>
      </c>
      <c r="C218" s="42" t="str">
        <f>IF(NOT(E218=""),Meldeliste!E229,"")</f>
        <v/>
      </c>
      <c r="D218" s="42" t="str">
        <f t="shared" si="7"/>
        <v/>
      </c>
      <c r="E218" s="45" t="str">
        <f>IF(Meldeliste!A229="","",Meldeliste!A229)</f>
        <v/>
      </c>
      <c r="F218" s="42" t="str">
        <f>IF(NOT(E218=""),Meldeliste!B229,"")</f>
        <v/>
      </c>
      <c r="G218" s="44" t="str">
        <f>IF(NOT(E218=""),Meldeliste!C229,"")</f>
        <v/>
      </c>
      <c r="I218" s="42" t="str">
        <f>IF(NOT(E218=""),Meldeliste!D229,"")</f>
        <v/>
      </c>
      <c r="J218" s="42" t="str">
        <f>IF(NOT(E218=""),Meldeliste!C$9,"")</f>
        <v/>
      </c>
      <c r="K218" s="42" t="str">
        <f>IF(NOT(E218=""),Meldeliste!F229,"")</f>
        <v/>
      </c>
    </row>
    <row r="219" spans="1:11">
      <c r="A219" s="42" t="str">
        <f t="shared" si="6"/>
        <v/>
      </c>
      <c r="B219" s="42" t="str">
        <f>IF(NOT(E219=""),Meldeliste!C$8 &amp; " e.V.","")</f>
        <v/>
      </c>
      <c r="C219" s="42" t="str">
        <f>IF(NOT(E219=""),Meldeliste!E230,"")</f>
        <v/>
      </c>
      <c r="D219" s="42" t="str">
        <f t="shared" si="7"/>
        <v/>
      </c>
      <c r="E219" s="45" t="str">
        <f>IF(Meldeliste!A230="","",Meldeliste!A230)</f>
        <v/>
      </c>
      <c r="F219" s="42" t="str">
        <f>IF(NOT(E219=""),Meldeliste!B230,"")</f>
        <v/>
      </c>
      <c r="G219" s="44" t="str">
        <f>IF(NOT(E219=""),Meldeliste!C230,"")</f>
        <v/>
      </c>
      <c r="I219" s="42" t="str">
        <f>IF(NOT(E219=""),Meldeliste!D230,"")</f>
        <v/>
      </c>
      <c r="J219" s="42" t="str">
        <f>IF(NOT(E219=""),Meldeliste!C$9,"")</f>
        <v/>
      </c>
      <c r="K219" s="42" t="str">
        <f>IF(NOT(E219=""),Meldeliste!F230,"")</f>
        <v/>
      </c>
    </row>
    <row r="220" spans="1:11">
      <c r="A220" s="42" t="str">
        <f t="shared" si="6"/>
        <v/>
      </c>
      <c r="B220" s="42" t="str">
        <f>IF(NOT(E220=""),Meldeliste!C$8 &amp; " e.V.","")</f>
        <v/>
      </c>
      <c r="C220" s="42" t="str">
        <f>IF(NOT(E220=""),Meldeliste!E231,"")</f>
        <v/>
      </c>
      <c r="D220" s="42" t="str">
        <f t="shared" si="7"/>
        <v/>
      </c>
      <c r="E220" s="45" t="str">
        <f>IF(Meldeliste!A231="","",Meldeliste!A231)</f>
        <v/>
      </c>
      <c r="F220" s="42" t="str">
        <f>IF(NOT(E220=""),Meldeliste!B231,"")</f>
        <v/>
      </c>
      <c r="G220" s="44" t="str">
        <f>IF(NOT(E220=""),Meldeliste!C231,"")</f>
        <v/>
      </c>
      <c r="I220" s="42" t="str">
        <f>IF(NOT(E220=""),Meldeliste!D231,"")</f>
        <v/>
      </c>
      <c r="J220" s="42" t="str">
        <f>IF(NOT(E220=""),Meldeliste!C$9,"")</f>
        <v/>
      </c>
      <c r="K220" s="42" t="str">
        <f>IF(NOT(E220=""),Meldeliste!F231,"")</f>
        <v/>
      </c>
    </row>
    <row r="221" spans="1:11">
      <c r="A221" s="42" t="str">
        <f t="shared" si="6"/>
        <v/>
      </c>
      <c r="B221" s="42" t="str">
        <f>IF(NOT(E221=""),Meldeliste!C$8 &amp; " e.V.","")</f>
        <v/>
      </c>
      <c r="C221" s="42" t="str">
        <f>IF(NOT(E221=""),Meldeliste!E232,"")</f>
        <v/>
      </c>
      <c r="D221" s="42" t="str">
        <f t="shared" si="7"/>
        <v/>
      </c>
      <c r="E221" s="45" t="str">
        <f>IF(Meldeliste!A232="","",Meldeliste!A232)</f>
        <v/>
      </c>
      <c r="F221" s="42" t="str">
        <f>IF(NOT(E221=""),Meldeliste!B232,"")</f>
        <v/>
      </c>
      <c r="G221" s="44" t="str">
        <f>IF(NOT(E221=""),Meldeliste!C232,"")</f>
        <v/>
      </c>
      <c r="I221" s="42" t="str">
        <f>IF(NOT(E221=""),Meldeliste!D232,"")</f>
        <v/>
      </c>
      <c r="J221" s="42" t="str">
        <f>IF(NOT(E221=""),Meldeliste!C$9,"")</f>
        <v/>
      </c>
      <c r="K221" s="42" t="str">
        <f>IF(NOT(E221=""),Meldeliste!F232,"")</f>
        <v/>
      </c>
    </row>
    <row r="222" spans="1:11">
      <c r="A222" s="42" t="str">
        <f t="shared" si="6"/>
        <v/>
      </c>
      <c r="B222" s="42" t="str">
        <f>IF(NOT(E222=""),Meldeliste!C$8 &amp; " e.V.","")</f>
        <v/>
      </c>
      <c r="C222" s="42" t="str">
        <f>IF(NOT(E222=""),Meldeliste!E233,"")</f>
        <v/>
      </c>
      <c r="D222" s="42" t="str">
        <f t="shared" si="7"/>
        <v/>
      </c>
      <c r="E222" s="45" t="str">
        <f>IF(Meldeliste!A233="","",Meldeliste!A233)</f>
        <v/>
      </c>
      <c r="F222" s="42" t="str">
        <f>IF(NOT(E222=""),Meldeliste!B233,"")</f>
        <v/>
      </c>
      <c r="G222" s="44" t="str">
        <f>IF(NOT(E222=""),Meldeliste!C233,"")</f>
        <v/>
      </c>
      <c r="I222" s="42" t="str">
        <f>IF(NOT(E222=""),Meldeliste!D233,"")</f>
        <v/>
      </c>
      <c r="J222" s="42" t="str">
        <f>IF(NOT(E222=""),Meldeliste!C$9,"")</f>
        <v/>
      </c>
      <c r="K222" s="42" t="str">
        <f>IF(NOT(E222=""),Meldeliste!F233,"")</f>
        <v/>
      </c>
    </row>
    <row r="223" spans="1:11">
      <c r="A223" s="42" t="str">
        <f t="shared" si="6"/>
        <v/>
      </c>
      <c r="B223" s="42" t="str">
        <f>IF(NOT(E223=""),Meldeliste!C$8 &amp; " e.V.","")</f>
        <v/>
      </c>
      <c r="C223" s="42" t="str">
        <f>IF(NOT(E223=""),Meldeliste!E234,"")</f>
        <v/>
      </c>
      <c r="D223" s="42" t="str">
        <f t="shared" si="7"/>
        <v/>
      </c>
      <c r="E223" s="45" t="str">
        <f>IF(Meldeliste!A234="","",Meldeliste!A234)</f>
        <v/>
      </c>
      <c r="F223" s="42" t="str">
        <f>IF(NOT(E223=""),Meldeliste!B234,"")</f>
        <v/>
      </c>
      <c r="G223" s="44" t="str">
        <f>IF(NOT(E223=""),Meldeliste!C234,"")</f>
        <v/>
      </c>
      <c r="I223" s="42" t="str">
        <f>IF(NOT(E223=""),Meldeliste!D234,"")</f>
        <v/>
      </c>
      <c r="J223" s="42" t="str">
        <f>IF(NOT(E223=""),Meldeliste!C$9,"")</f>
        <v/>
      </c>
      <c r="K223" s="42" t="str">
        <f>IF(NOT(E223=""),Meldeliste!F234,"")</f>
        <v/>
      </c>
    </row>
    <row r="224" spans="1:11">
      <c r="A224" s="42" t="str">
        <f t="shared" si="6"/>
        <v/>
      </c>
      <c r="B224" s="42" t="str">
        <f>IF(NOT(E224=""),Meldeliste!C$8 &amp; " e.V.","")</f>
        <v/>
      </c>
      <c r="C224" s="42" t="str">
        <f>IF(NOT(E224=""),Meldeliste!E235,"")</f>
        <v/>
      </c>
      <c r="D224" s="42" t="str">
        <f t="shared" si="7"/>
        <v/>
      </c>
      <c r="E224" s="45" t="str">
        <f>IF(Meldeliste!A235="","",Meldeliste!A235)</f>
        <v/>
      </c>
      <c r="F224" s="42" t="str">
        <f>IF(NOT(E224=""),Meldeliste!B235,"")</f>
        <v/>
      </c>
      <c r="G224" s="44" t="str">
        <f>IF(NOT(E224=""),Meldeliste!C235,"")</f>
        <v/>
      </c>
      <c r="I224" s="42" t="str">
        <f>IF(NOT(E224=""),Meldeliste!D235,"")</f>
        <v/>
      </c>
      <c r="J224" s="42" t="str">
        <f>IF(NOT(E224=""),Meldeliste!C$9,"")</f>
        <v/>
      </c>
      <c r="K224" s="42" t="str">
        <f>IF(NOT(E224=""),Meldeliste!F235,"")</f>
        <v/>
      </c>
    </row>
    <row r="225" spans="1:11">
      <c r="A225" s="42" t="str">
        <f t="shared" si="6"/>
        <v/>
      </c>
      <c r="B225" s="42" t="str">
        <f>IF(NOT(E225=""),Meldeliste!C$8 &amp; " e.V.","")</f>
        <v/>
      </c>
      <c r="C225" s="42" t="str">
        <f>IF(NOT(E225=""),Meldeliste!E236,"")</f>
        <v/>
      </c>
      <c r="D225" s="42" t="str">
        <f t="shared" si="7"/>
        <v/>
      </c>
      <c r="E225" s="45" t="str">
        <f>IF(Meldeliste!A236="","",Meldeliste!A236)</f>
        <v/>
      </c>
      <c r="F225" s="42" t="str">
        <f>IF(NOT(E225=""),Meldeliste!B236,"")</f>
        <v/>
      </c>
      <c r="G225" s="44" t="str">
        <f>IF(NOT(E225=""),Meldeliste!C236,"")</f>
        <v/>
      </c>
      <c r="I225" s="42" t="str">
        <f>IF(NOT(E225=""),Meldeliste!D236,"")</f>
        <v/>
      </c>
      <c r="J225" s="42" t="str">
        <f>IF(NOT(E225=""),Meldeliste!C$9,"")</f>
        <v/>
      </c>
      <c r="K225" s="42" t="str">
        <f>IF(NOT(E225=""),Meldeliste!F236,"")</f>
        <v/>
      </c>
    </row>
    <row r="226" spans="1:11">
      <c r="A226" s="42" t="str">
        <f t="shared" si="6"/>
        <v/>
      </c>
      <c r="B226" s="42" t="str">
        <f>IF(NOT(E226=""),Meldeliste!C$8 &amp; " e.V.","")</f>
        <v/>
      </c>
      <c r="C226" s="42" t="str">
        <f>IF(NOT(E226=""),Meldeliste!E237,"")</f>
        <v/>
      </c>
      <c r="D226" s="42" t="str">
        <f t="shared" si="7"/>
        <v/>
      </c>
      <c r="E226" s="45" t="str">
        <f>IF(Meldeliste!A237="","",Meldeliste!A237)</f>
        <v/>
      </c>
      <c r="F226" s="42" t="str">
        <f>IF(NOT(E226=""),Meldeliste!B237,"")</f>
        <v/>
      </c>
      <c r="G226" s="44" t="str">
        <f>IF(NOT(E226=""),Meldeliste!C237,"")</f>
        <v/>
      </c>
      <c r="I226" s="42" t="str">
        <f>IF(NOT(E226=""),Meldeliste!D237,"")</f>
        <v/>
      </c>
      <c r="J226" s="42" t="str">
        <f>IF(NOT(E226=""),Meldeliste!C$9,"")</f>
        <v/>
      </c>
      <c r="K226" s="42" t="str">
        <f>IF(NOT(E226=""),Meldeliste!F237,"")</f>
        <v/>
      </c>
    </row>
    <row r="227" spans="1:11">
      <c r="A227" s="42" t="str">
        <f t="shared" si="6"/>
        <v/>
      </c>
      <c r="B227" s="42" t="str">
        <f>IF(NOT(E227=""),Meldeliste!C$8 &amp; " e.V.","")</f>
        <v/>
      </c>
      <c r="C227" s="42" t="str">
        <f>IF(NOT(E227=""),Meldeliste!E238,"")</f>
        <v/>
      </c>
      <c r="D227" s="42" t="str">
        <f t="shared" si="7"/>
        <v/>
      </c>
      <c r="E227" s="45" t="str">
        <f>IF(Meldeliste!A238="","",Meldeliste!A238)</f>
        <v/>
      </c>
      <c r="F227" s="42" t="str">
        <f>IF(NOT(E227=""),Meldeliste!B238,"")</f>
        <v/>
      </c>
      <c r="G227" s="44" t="str">
        <f>IF(NOT(E227=""),Meldeliste!C238,"")</f>
        <v/>
      </c>
      <c r="I227" s="42" t="str">
        <f>IF(NOT(E227=""),Meldeliste!D238,"")</f>
        <v/>
      </c>
      <c r="J227" s="42" t="str">
        <f>IF(NOT(E227=""),Meldeliste!C$9,"")</f>
        <v/>
      </c>
      <c r="K227" s="42" t="str">
        <f>IF(NOT(E227=""),Meldeliste!F238,"")</f>
        <v/>
      </c>
    </row>
    <row r="228" spans="1:11">
      <c r="A228" s="42" t="str">
        <f t="shared" si="6"/>
        <v/>
      </c>
      <c r="B228" s="42" t="str">
        <f>IF(NOT(E228=""),Meldeliste!C$8 &amp; " e.V.","")</f>
        <v/>
      </c>
      <c r="C228" s="42" t="str">
        <f>IF(NOT(E228=""),Meldeliste!E239,"")</f>
        <v/>
      </c>
      <c r="D228" s="42" t="str">
        <f t="shared" si="7"/>
        <v/>
      </c>
      <c r="E228" s="45" t="str">
        <f>IF(Meldeliste!A239="","",Meldeliste!A239)</f>
        <v/>
      </c>
      <c r="F228" s="42" t="str">
        <f>IF(NOT(E228=""),Meldeliste!B239,"")</f>
        <v/>
      </c>
      <c r="G228" s="44" t="str">
        <f>IF(NOT(E228=""),Meldeliste!C239,"")</f>
        <v/>
      </c>
      <c r="I228" s="42" t="str">
        <f>IF(NOT(E228=""),Meldeliste!D239,"")</f>
        <v/>
      </c>
      <c r="J228" s="42" t="str">
        <f>IF(NOT(E228=""),Meldeliste!C$9,"")</f>
        <v/>
      </c>
      <c r="K228" s="42" t="str">
        <f>IF(NOT(E228=""),Meldeliste!F239,"")</f>
        <v/>
      </c>
    </row>
    <row r="229" spans="1:11">
      <c r="A229" s="42" t="str">
        <f t="shared" si="6"/>
        <v/>
      </c>
      <c r="B229" s="42" t="str">
        <f>IF(NOT(E229=""),Meldeliste!C$8 &amp; " e.V.","")</f>
        <v/>
      </c>
      <c r="C229" s="42" t="str">
        <f>IF(NOT(E229=""),Meldeliste!E240,"")</f>
        <v/>
      </c>
      <c r="D229" s="42" t="str">
        <f t="shared" si="7"/>
        <v/>
      </c>
      <c r="E229" s="45" t="str">
        <f>IF(Meldeliste!A240="","",Meldeliste!A240)</f>
        <v/>
      </c>
      <c r="F229" s="42" t="str">
        <f>IF(NOT(E229=""),Meldeliste!B240,"")</f>
        <v/>
      </c>
      <c r="G229" s="44" t="str">
        <f>IF(NOT(E229=""),Meldeliste!C240,"")</f>
        <v/>
      </c>
      <c r="I229" s="42" t="str">
        <f>IF(NOT(E229=""),Meldeliste!D240,"")</f>
        <v/>
      </c>
      <c r="J229" s="42" t="str">
        <f>IF(NOT(E229=""),Meldeliste!C$9,"")</f>
        <v/>
      </c>
      <c r="K229" s="42" t="str">
        <f>IF(NOT(E229=""),Meldeliste!F240,"")</f>
        <v/>
      </c>
    </row>
    <row r="230" spans="1:11">
      <c r="A230" s="42" t="str">
        <f t="shared" si="6"/>
        <v/>
      </c>
      <c r="B230" s="42" t="str">
        <f>IF(NOT(E230=""),Meldeliste!C$8 &amp; " e.V.","")</f>
        <v/>
      </c>
      <c r="C230" s="42" t="str">
        <f>IF(NOT(E230=""),Meldeliste!E241,"")</f>
        <v/>
      </c>
      <c r="D230" s="42" t="str">
        <f t="shared" si="7"/>
        <v/>
      </c>
      <c r="E230" s="45" t="str">
        <f>IF(Meldeliste!A241="","",Meldeliste!A241)</f>
        <v/>
      </c>
      <c r="F230" s="42" t="str">
        <f>IF(NOT(E230=""),Meldeliste!B241,"")</f>
        <v/>
      </c>
      <c r="G230" s="44" t="str">
        <f>IF(NOT(E230=""),Meldeliste!C241,"")</f>
        <v/>
      </c>
      <c r="I230" s="42" t="str">
        <f>IF(NOT(E230=""),Meldeliste!D241,"")</f>
        <v/>
      </c>
      <c r="J230" s="42" t="str">
        <f>IF(NOT(E230=""),Meldeliste!C$9,"")</f>
        <v/>
      </c>
      <c r="K230" s="42" t="str">
        <f>IF(NOT(E230=""),Meldeliste!F241,"")</f>
        <v/>
      </c>
    </row>
    <row r="231" spans="1:11">
      <c r="A231" s="42" t="str">
        <f t="shared" si="6"/>
        <v/>
      </c>
      <c r="B231" s="42" t="str">
        <f>IF(NOT(E231=""),Meldeliste!C$8 &amp; " e.V.","")</f>
        <v/>
      </c>
      <c r="C231" s="42" t="str">
        <f>IF(NOT(E231=""),Meldeliste!E242,"")</f>
        <v/>
      </c>
      <c r="D231" s="42" t="str">
        <f t="shared" si="7"/>
        <v/>
      </c>
      <c r="E231" s="45" t="str">
        <f>IF(Meldeliste!A242="","",Meldeliste!A242)</f>
        <v/>
      </c>
      <c r="F231" s="42" t="str">
        <f>IF(NOT(E231=""),Meldeliste!B242,"")</f>
        <v/>
      </c>
      <c r="G231" s="44" t="str">
        <f>IF(NOT(E231=""),Meldeliste!C242,"")</f>
        <v/>
      </c>
      <c r="I231" s="42" t="str">
        <f>IF(NOT(E231=""),Meldeliste!D242,"")</f>
        <v/>
      </c>
      <c r="J231" s="42" t="str">
        <f>IF(NOT(E231=""),Meldeliste!C$9,"")</f>
        <v/>
      </c>
      <c r="K231" s="42" t="str">
        <f>IF(NOT(E231=""),Meldeliste!F242,"")</f>
        <v/>
      </c>
    </row>
    <row r="232" spans="1:11">
      <c r="A232" s="42" t="str">
        <f t="shared" si="6"/>
        <v/>
      </c>
      <c r="B232" s="42" t="str">
        <f>IF(NOT(E232=""),Meldeliste!C$8 &amp; " e.V.","")</f>
        <v/>
      </c>
      <c r="C232" s="42" t="str">
        <f>IF(NOT(E232=""),Meldeliste!E243,"")</f>
        <v/>
      </c>
      <c r="D232" s="42" t="str">
        <f t="shared" si="7"/>
        <v/>
      </c>
      <c r="E232" s="45" t="str">
        <f>IF(Meldeliste!A243="","",Meldeliste!A243)</f>
        <v/>
      </c>
      <c r="F232" s="42" t="str">
        <f>IF(NOT(E232=""),Meldeliste!B243,"")</f>
        <v/>
      </c>
      <c r="G232" s="44" t="str">
        <f>IF(NOT(E232=""),Meldeliste!C243,"")</f>
        <v/>
      </c>
      <c r="I232" s="42" t="str">
        <f>IF(NOT(E232=""),Meldeliste!D243,"")</f>
        <v/>
      </c>
      <c r="J232" s="42" t="str">
        <f>IF(NOT(E232=""),Meldeliste!C$9,"")</f>
        <v/>
      </c>
      <c r="K232" s="42" t="str">
        <f>IF(NOT(E232=""),Meldeliste!F243,"")</f>
        <v/>
      </c>
    </row>
    <row r="233" spans="1:11">
      <c r="A233" s="42" t="str">
        <f t="shared" si="6"/>
        <v/>
      </c>
      <c r="B233" s="42" t="str">
        <f>IF(NOT(E233=""),Meldeliste!C$8 &amp; " e.V.","")</f>
        <v/>
      </c>
      <c r="C233" s="42" t="str">
        <f>IF(NOT(E233=""),Meldeliste!E244,"")</f>
        <v/>
      </c>
      <c r="D233" s="42" t="str">
        <f t="shared" si="7"/>
        <v/>
      </c>
      <c r="E233" s="45" t="str">
        <f>IF(Meldeliste!A244="","",Meldeliste!A244)</f>
        <v/>
      </c>
      <c r="F233" s="42" t="str">
        <f>IF(NOT(E233=""),Meldeliste!B244,"")</f>
        <v/>
      </c>
      <c r="G233" s="44" t="str">
        <f>IF(NOT(E233=""),Meldeliste!C244,"")</f>
        <v/>
      </c>
      <c r="I233" s="42" t="str">
        <f>IF(NOT(E233=""),Meldeliste!D244,"")</f>
        <v/>
      </c>
      <c r="J233" s="42" t="str">
        <f>IF(NOT(E233=""),Meldeliste!C$9,"")</f>
        <v/>
      </c>
      <c r="K233" s="42" t="str">
        <f>IF(NOT(E233=""),Meldeliste!F244,"")</f>
        <v/>
      </c>
    </row>
    <row r="234" spans="1:11">
      <c r="A234" s="42" t="str">
        <f t="shared" si="6"/>
        <v/>
      </c>
      <c r="B234" s="42" t="str">
        <f>IF(NOT(E234=""),Meldeliste!C$8 &amp; " e.V.","")</f>
        <v/>
      </c>
      <c r="C234" s="42" t="str">
        <f>IF(NOT(E234=""),Meldeliste!E245,"")</f>
        <v/>
      </c>
      <c r="D234" s="42" t="str">
        <f t="shared" si="7"/>
        <v/>
      </c>
      <c r="E234" s="45" t="str">
        <f>IF(Meldeliste!A245="","",Meldeliste!A245)</f>
        <v/>
      </c>
      <c r="F234" s="42" t="str">
        <f>IF(NOT(E234=""),Meldeliste!B245,"")</f>
        <v/>
      </c>
      <c r="G234" s="44" t="str">
        <f>IF(NOT(E234=""),Meldeliste!C245,"")</f>
        <v/>
      </c>
      <c r="I234" s="42" t="str">
        <f>IF(NOT(E234=""),Meldeliste!D245,"")</f>
        <v/>
      </c>
      <c r="J234" s="42" t="str">
        <f>IF(NOT(E234=""),Meldeliste!C$9,"")</f>
        <v/>
      </c>
      <c r="K234" s="42" t="str">
        <f>IF(NOT(E234=""),Meldeliste!F245,"")</f>
        <v/>
      </c>
    </row>
    <row r="235" spans="1:11">
      <c r="A235" s="42" t="str">
        <f t="shared" si="6"/>
        <v/>
      </c>
      <c r="B235" s="42" t="str">
        <f>IF(NOT(E235=""),Meldeliste!C$8 &amp; " e.V.","")</f>
        <v/>
      </c>
      <c r="C235" s="42" t="str">
        <f>IF(NOT(E235=""),Meldeliste!E246,"")</f>
        <v/>
      </c>
      <c r="D235" s="42" t="str">
        <f t="shared" si="7"/>
        <v/>
      </c>
      <c r="E235" s="45" t="str">
        <f>IF(Meldeliste!A246="","",Meldeliste!A246)</f>
        <v/>
      </c>
      <c r="F235" s="42" t="str">
        <f>IF(NOT(E235=""),Meldeliste!B246,"")</f>
        <v/>
      </c>
      <c r="G235" s="44" t="str">
        <f>IF(NOT(E235=""),Meldeliste!C246,"")</f>
        <v/>
      </c>
      <c r="I235" s="42" t="str">
        <f>IF(NOT(E235=""),Meldeliste!D246,"")</f>
        <v/>
      </c>
      <c r="J235" s="42" t="str">
        <f>IF(NOT(E235=""),Meldeliste!C$9,"")</f>
        <v/>
      </c>
      <c r="K235" s="42" t="str">
        <f>IF(NOT(E235=""),Meldeliste!F246,"")</f>
        <v/>
      </c>
    </row>
    <row r="236" spans="1:11">
      <c r="A236" s="42" t="str">
        <f t="shared" si="6"/>
        <v/>
      </c>
      <c r="B236" s="42" t="str">
        <f>IF(NOT(E236=""),Meldeliste!C$8 &amp; " e.V.","")</f>
        <v/>
      </c>
      <c r="C236" s="42" t="str">
        <f>IF(NOT(E236=""),Meldeliste!E247,"")</f>
        <v/>
      </c>
      <c r="D236" s="42" t="str">
        <f t="shared" si="7"/>
        <v/>
      </c>
      <c r="E236" s="45" t="str">
        <f>IF(Meldeliste!A247="","",Meldeliste!A247)</f>
        <v/>
      </c>
      <c r="F236" s="42" t="str">
        <f>IF(NOT(E236=""),Meldeliste!B247,"")</f>
        <v/>
      </c>
      <c r="G236" s="44" t="str">
        <f>IF(NOT(E236=""),Meldeliste!C247,"")</f>
        <v/>
      </c>
      <c r="I236" s="42" t="str">
        <f>IF(NOT(E236=""),Meldeliste!D247,"")</f>
        <v/>
      </c>
      <c r="J236" s="42" t="str">
        <f>IF(NOT(E236=""),Meldeliste!C$9,"")</f>
        <v/>
      </c>
      <c r="K236" s="42" t="str">
        <f>IF(NOT(E236=""),Meldeliste!F247,"")</f>
        <v/>
      </c>
    </row>
    <row r="237" spans="1:11">
      <c r="A237" s="42" t="str">
        <f t="shared" si="6"/>
        <v/>
      </c>
      <c r="B237" s="42" t="str">
        <f>IF(NOT(E237=""),Meldeliste!C$8 &amp; " e.V.","")</f>
        <v/>
      </c>
      <c r="C237" s="42" t="str">
        <f>IF(NOT(E237=""),Meldeliste!E248,"")</f>
        <v/>
      </c>
      <c r="D237" s="42" t="str">
        <f t="shared" si="7"/>
        <v/>
      </c>
      <c r="E237" s="45" t="str">
        <f>IF(Meldeliste!A248="","",Meldeliste!A248)</f>
        <v/>
      </c>
      <c r="F237" s="42" t="str">
        <f>IF(NOT(E237=""),Meldeliste!B248,"")</f>
        <v/>
      </c>
      <c r="G237" s="44" t="str">
        <f>IF(NOT(E237=""),Meldeliste!C248,"")</f>
        <v/>
      </c>
      <c r="I237" s="42" t="str">
        <f>IF(NOT(E237=""),Meldeliste!D248,"")</f>
        <v/>
      </c>
      <c r="J237" s="42" t="str">
        <f>IF(NOT(E237=""),Meldeliste!C$9,"")</f>
        <v/>
      </c>
      <c r="K237" s="42" t="str">
        <f>IF(NOT(E237=""),Meldeliste!F248,"")</f>
        <v/>
      </c>
    </row>
    <row r="238" spans="1:11">
      <c r="A238" s="42" t="str">
        <f t="shared" si="6"/>
        <v/>
      </c>
      <c r="B238" s="42" t="str">
        <f>IF(NOT(E238=""),Meldeliste!C$8 &amp; " e.V.","")</f>
        <v/>
      </c>
      <c r="C238" s="42" t="str">
        <f>IF(NOT(E238=""),Meldeliste!E249,"")</f>
        <v/>
      </c>
      <c r="D238" s="42" t="str">
        <f t="shared" si="7"/>
        <v/>
      </c>
      <c r="E238" s="45" t="str">
        <f>IF(Meldeliste!A249="","",Meldeliste!A249)</f>
        <v/>
      </c>
      <c r="F238" s="42" t="str">
        <f>IF(NOT(E238=""),Meldeliste!B249,"")</f>
        <v/>
      </c>
      <c r="G238" s="44" t="str">
        <f>IF(NOT(E238=""),Meldeliste!C249,"")</f>
        <v/>
      </c>
      <c r="I238" s="42" t="str">
        <f>IF(NOT(E238=""),Meldeliste!D249,"")</f>
        <v/>
      </c>
      <c r="J238" s="42" t="str">
        <f>IF(NOT(E238=""),Meldeliste!C$9,"")</f>
        <v/>
      </c>
      <c r="K238" s="42" t="str">
        <f>IF(NOT(E238=""),Meldeliste!F249,"")</f>
        <v/>
      </c>
    </row>
    <row r="239" spans="1:11">
      <c r="A239" s="42" t="str">
        <f t="shared" si="6"/>
        <v/>
      </c>
      <c r="B239" s="42" t="str">
        <f>IF(NOT(E239=""),Meldeliste!C$8 &amp; " e.V.","")</f>
        <v/>
      </c>
      <c r="C239" s="42" t="str">
        <f>IF(NOT(E239=""),Meldeliste!E250,"")</f>
        <v/>
      </c>
      <c r="D239" s="42" t="str">
        <f t="shared" si="7"/>
        <v/>
      </c>
      <c r="E239" s="45" t="str">
        <f>IF(Meldeliste!A250="","",Meldeliste!A250)</f>
        <v/>
      </c>
      <c r="F239" s="42" t="str">
        <f>IF(NOT(E239=""),Meldeliste!B250,"")</f>
        <v/>
      </c>
      <c r="G239" s="44" t="str">
        <f>IF(NOT(E239=""),Meldeliste!C250,"")</f>
        <v/>
      </c>
      <c r="I239" s="42" t="str">
        <f>IF(NOT(E239=""),Meldeliste!D250,"")</f>
        <v/>
      </c>
      <c r="J239" s="42" t="str">
        <f>IF(NOT(E239=""),Meldeliste!C$9,"")</f>
        <v/>
      </c>
      <c r="K239" s="42" t="str">
        <f>IF(NOT(E239=""),Meldeliste!F250,"")</f>
        <v/>
      </c>
    </row>
    <row r="240" spans="1:11">
      <c r="A240" s="42" t="str">
        <f t="shared" si="6"/>
        <v/>
      </c>
      <c r="B240" s="42" t="str">
        <f>IF(NOT(E240=""),Meldeliste!C$8 &amp; " e.V.","")</f>
        <v/>
      </c>
      <c r="C240" s="42" t="str">
        <f>IF(NOT(E240=""),Meldeliste!E251,"")</f>
        <v/>
      </c>
      <c r="D240" s="42" t="str">
        <f t="shared" si="7"/>
        <v/>
      </c>
      <c r="E240" s="45" t="str">
        <f>IF(Meldeliste!A251="","",Meldeliste!A251)</f>
        <v/>
      </c>
      <c r="F240" s="42" t="str">
        <f>IF(NOT(E240=""),Meldeliste!B251,"")</f>
        <v/>
      </c>
      <c r="G240" s="44" t="str">
        <f>IF(NOT(E240=""),Meldeliste!C251,"")</f>
        <v/>
      </c>
      <c r="I240" s="42" t="str">
        <f>IF(NOT(E240=""),Meldeliste!D251,"")</f>
        <v/>
      </c>
      <c r="J240" s="42" t="str">
        <f>IF(NOT(E240=""),Meldeliste!C$9,"")</f>
        <v/>
      </c>
      <c r="K240" s="42" t="str">
        <f>IF(NOT(E240=""),Meldeliste!F251,"")</f>
        <v/>
      </c>
    </row>
  </sheetData>
  <pageMargins left="0.7" right="0.7" top="0.78740157499999996" bottom="0.78740157499999996"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70B75-5E84-5B42-AE32-696C0F3B23DE}">
  <sheetPr codeName="Tabelle5"/>
  <dimension ref="A1:AI90"/>
  <sheetViews>
    <sheetView zoomScale="125" zoomScaleNormal="162" workbookViewId="0">
      <selection activeCell="C64" sqref="C64"/>
    </sheetView>
  </sheetViews>
  <sheetFormatPr baseColWidth="10" defaultRowHeight="16"/>
  <cols>
    <col min="1" max="1" width="7.83203125" style="42" customWidth="1"/>
    <col min="2" max="2" width="11.33203125" style="42" customWidth="1"/>
    <col min="3" max="3" width="49.1640625" style="42" customWidth="1"/>
    <col min="4" max="4" width="27.33203125" style="42" customWidth="1"/>
    <col min="5" max="5" width="13.6640625" style="88" customWidth="1"/>
    <col min="6" max="6" width="13" style="42" customWidth="1"/>
    <col min="7" max="7" width="19.83203125" style="42" customWidth="1"/>
    <col min="8" max="8" width="48.33203125" style="42" customWidth="1"/>
    <col min="9" max="9" width="27.33203125" style="42" customWidth="1"/>
    <col min="10" max="10" width="9.5" style="42" customWidth="1"/>
    <col min="11" max="11" width="19.83203125" style="42" customWidth="1"/>
    <col min="12" max="16384" width="10.83203125" style="42"/>
  </cols>
  <sheetData>
    <row r="1" spans="1:35" ht="38" customHeight="1">
      <c r="A1" s="176" t="s">
        <v>230</v>
      </c>
      <c r="B1" s="176"/>
      <c r="C1" s="176"/>
      <c r="D1" s="176"/>
      <c r="E1" s="176"/>
      <c r="F1" s="176"/>
    </row>
    <row r="2" spans="1:35" ht="19">
      <c r="A2" s="95" t="s">
        <v>69</v>
      </c>
      <c r="B2" s="95" t="s">
        <v>233</v>
      </c>
      <c r="C2" s="95" t="s">
        <v>120</v>
      </c>
      <c r="D2" s="95" t="s">
        <v>273</v>
      </c>
      <c r="E2" s="96" t="s">
        <v>121</v>
      </c>
      <c r="F2" s="95" t="s">
        <v>202</v>
      </c>
      <c r="G2" s="97"/>
      <c r="H2" s="82" t="s">
        <v>203</v>
      </c>
      <c r="I2" s="82"/>
    </row>
    <row r="3" spans="1:35">
      <c r="A3" s="92">
        <v>1</v>
      </c>
      <c r="B3" s="93"/>
      <c r="C3" s="84" t="s">
        <v>223</v>
      </c>
      <c r="D3" s="84">
        <v>12</v>
      </c>
      <c r="E3" s="89">
        <f>'Daten Ausschreibung'!$B$9-D3*30</f>
        <v>44693</v>
      </c>
      <c r="F3" s="84" t="str">
        <f ca="1">IF(NOW()&gt;Tabelle7[[#This Row],[Deadline]],"Eskalation","offen")</f>
        <v>Eskalation</v>
      </c>
      <c r="H3" s="42" t="s">
        <v>207</v>
      </c>
    </row>
    <row r="4" spans="1:35">
      <c r="A4" s="92">
        <v>2</v>
      </c>
      <c r="B4" s="93"/>
      <c r="C4" s="84" t="s">
        <v>211</v>
      </c>
      <c r="D4" s="84">
        <v>12</v>
      </c>
      <c r="E4" s="89">
        <f>'Daten Ausschreibung'!$B$9-D4*30</f>
        <v>44693</v>
      </c>
      <c r="F4" s="84" t="str">
        <f ca="1">IF(NOW()&gt;Tabelle7[[#This Row],[Deadline]],"Eskalation","offen")</f>
        <v>Eskalation</v>
      </c>
      <c r="H4" s="42" t="s">
        <v>204</v>
      </c>
    </row>
    <row r="5" spans="1:35">
      <c r="A5" s="92">
        <v>3</v>
      </c>
      <c r="B5" s="93"/>
      <c r="C5" s="94" t="s">
        <v>225</v>
      </c>
      <c r="D5" s="84">
        <v>12</v>
      </c>
      <c r="E5" s="89">
        <f>'Daten Ausschreibung'!$B$9-D5*30</f>
        <v>44693</v>
      </c>
      <c r="F5" s="84" t="str">
        <f ca="1">IF(NOW()&gt;Tabelle7[[#This Row],[Deadline]],"Eskalation","offen")</f>
        <v>Eskalation</v>
      </c>
      <c r="H5" s="42" t="s">
        <v>205</v>
      </c>
      <c r="AI5" s="45"/>
    </row>
    <row r="6" spans="1:35">
      <c r="A6" s="92">
        <v>4</v>
      </c>
      <c r="B6" s="93"/>
      <c r="C6" s="94" t="s">
        <v>208</v>
      </c>
      <c r="D6" s="94">
        <v>11</v>
      </c>
      <c r="E6" s="89">
        <f>'Daten Ausschreibung'!$B$9-D6*30</f>
        <v>44723</v>
      </c>
      <c r="F6" s="84" t="str">
        <f ca="1">IF(NOW()&gt;Tabelle7[[#This Row],[Deadline]],"Eskalation","offen")</f>
        <v>Eskalation</v>
      </c>
      <c r="H6" s="42" t="s">
        <v>206</v>
      </c>
    </row>
    <row r="7" spans="1:35">
      <c r="A7" s="92">
        <v>5</v>
      </c>
      <c r="B7" s="93"/>
      <c r="C7" s="84" t="s">
        <v>209</v>
      </c>
      <c r="D7" s="84">
        <v>9</v>
      </c>
      <c r="E7" s="89">
        <f>'Daten Ausschreibung'!$B$9-D7*30</f>
        <v>44783</v>
      </c>
      <c r="F7" s="84" t="str">
        <f ca="1">IF(NOW()&gt;Tabelle7[[#This Row],[Deadline]],"Eskalation","offen")</f>
        <v>Eskalation</v>
      </c>
    </row>
    <row r="8" spans="1:35" ht="19">
      <c r="A8" s="92">
        <v>6</v>
      </c>
      <c r="B8" s="93"/>
      <c r="C8" s="84" t="s">
        <v>210</v>
      </c>
      <c r="D8" s="84">
        <v>8</v>
      </c>
      <c r="E8" s="89">
        <f>'Daten Ausschreibung'!$B$9-D8*30</f>
        <v>44813</v>
      </c>
      <c r="F8" s="84" t="str">
        <f ca="1">IF(NOW()&gt;Tabelle7[[#This Row],[Deadline]],"Eskalation","offen")</f>
        <v>Eskalation</v>
      </c>
      <c r="H8" s="98" t="s">
        <v>275</v>
      </c>
      <c r="I8" s="98" t="s">
        <v>63</v>
      </c>
    </row>
    <row r="9" spans="1:35">
      <c r="A9" s="92">
        <v>7</v>
      </c>
      <c r="B9" s="93"/>
      <c r="C9" s="84" t="s">
        <v>224</v>
      </c>
      <c r="D9" s="84">
        <v>8</v>
      </c>
      <c r="E9" s="89">
        <f>'Daten Ausschreibung'!$B$9-D9*30</f>
        <v>44813</v>
      </c>
      <c r="F9" s="84" t="str">
        <f ca="1">IF(NOW()&gt;Tabelle7[[#This Row],[Deadline]],"Eskalation","offen")</f>
        <v>Eskalation</v>
      </c>
      <c r="H9" s="84" t="s">
        <v>276</v>
      </c>
      <c r="I9" s="84" t="s">
        <v>277</v>
      </c>
    </row>
    <row r="10" spans="1:35">
      <c r="A10" s="92">
        <v>8</v>
      </c>
      <c r="B10" s="93"/>
      <c r="C10" s="84" t="s">
        <v>212</v>
      </c>
      <c r="D10" s="84">
        <v>7</v>
      </c>
      <c r="E10" s="89">
        <f>'Daten Ausschreibung'!$B$9-D10*30</f>
        <v>44843</v>
      </c>
      <c r="F10" s="84" t="str">
        <f ca="1">IF(NOW()&gt;Tabelle7[[#This Row],[Deadline]],"Eskalation","offen")</f>
        <v>Eskalation</v>
      </c>
      <c r="H10" s="84" t="s">
        <v>278</v>
      </c>
      <c r="I10" s="84" t="s">
        <v>279</v>
      </c>
    </row>
    <row r="11" spans="1:35" ht="18" customHeight="1">
      <c r="A11" s="84">
        <v>9</v>
      </c>
      <c r="B11" s="84"/>
      <c r="C11" s="84" t="s">
        <v>213</v>
      </c>
      <c r="D11" s="84">
        <v>6</v>
      </c>
      <c r="E11" s="89">
        <f>'Daten Ausschreibung'!$B$9-D11*30</f>
        <v>44873</v>
      </c>
      <c r="F11" s="84" t="str">
        <f ca="1">IF(NOW()&gt;Tabelle7[[#This Row],[Deadline]],"Eskalation","offen")</f>
        <v>offen</v>
      </c>
      <c r="H11" s="84" t="s">
        <v>280</v>
      </c>
      <c r="I11" s="84" t="s">
        <v>281</v>
      </c>
    </row>
    <row r="12" spans="1:35">
      <c r="A12" s="92">
        <v>10</v>
      </c>
      <c r="B12" s="93"/>
      <c r="C12" s="84" t="s">
        <v>222</v>
      </c>
      <c r="D12" s="84">
        <v>6</v>
      </c>
      <c r="E12" s="89">
        <f>'Daten Ausschreibung'!$B$9-D12*30</f>
        <v>44873</v>
      </c>
      <c r="F12" s="84" t="str">
        <f ca="1">IF(NOW()&gt;Tabelle7[[#This Row],[Deadline]],"Eskalation","offen")</f>
        <v>offen</v>
      </c>
    </row>
    <row r="13" spans="1:35" ht="19">
      <c r="A13" s="92">
        <v>11</v>
      </c>
      <c r="B13" s="93"/>
      <c r="C13" s="84" t="s">
        <v>282</v>
      </c>
      <c r="D13" s="84">
        <v>4</v>
      </c>
      <c r="E13" s="89">
        <f>'Daten Ausschreibung'!$B$9-D13*30</f>
        <v>44933</v>
      </c>
      <c r="F13" s="84" t="str">
        <f ca="1">IF(NOW()&gt;Tabelle7[[#This Row],[Deadline]],"Eskalation","offen")</f>
        <v>offen</v>
      </c>
      <c r="J13" s="99"/>
    </row>
    <row r="14" spans="1:35">
      <c r="A14" s="84">
        <v>12</v>
      </c>
      <c r="B14" s="93"/>
      <c r="C14" s="94" t="s">
        <v>226</v>
      </c>
      <c r="D14" s="94">
        <v>1</v>
      </c>
      <c r="E14" s="89">
        <f>'Daten Ausschreibung'!$B$9-D14*30</f>
        <v>45023</v>
      </c>
      <c r="F14" s="84" t="str">
        <f ca="1">IF(NOW()&gt;Tabelle7[[#This Row],[Deadline]],"Eskalation","offen")</f>
        <v>offen</v>
      </c>
    </row>
    <row r="15" spans="1:35" ht="16" customHeight="1">
      <c r="A15" s="84">
        <v>13</v>
      </c>
      <c r="B15" s="84"/>
      <c r="C15" s="84" t="s">
        <v>268</v>
      </c>
      <c r="D15" s="84">
        <v>0</v>
      </c>
      <c r="E15" s="89">
        <f>'Daten Ausschreibung'!$B$9-D15*30</f>
        <v>45053</v>
      </c>
      <c r="F15" s="84" t="str">
        <f ca="1">IF(NOW()&gt;Tabelle7[[#This Row],[Deadline]],"Eskalation","offen")</f>
        <v>offen</v>
      </c>
      <c r="G15" s="83"/>
      <c r="J15" s="83"/>
      <c r="K15" s="83"/>
      <c r="L15" s="83"/>
    </row>
    <row r="16" spans="1:35" s="84" customFormat="1" ht="16" customHeight="1">
      <c r="A16" s="84">
        <v>14</v>
      </c>
      <c r="C16" s="84" t="s">
        <v>269</v>
      </c>
      <c r="D16" s="84">
        <v>0</v>
      </c>
      <c r="E16" s="89">
        <f>'Daten Ausschreibung'!$B$9-D16*30</f>
        <v>45053</v>
      </c>
      <c r="F16" s="84" t="str">
        <f ca="1">IF(NOW()&gt;Tabelle7[[#This Row],[Deadline]],"Eskalation","offen")</f>
        <v>offen</v>
      </c>
    </row>
    <row r="17" spans="1:9" ht="16" customHeight="1">
      <c r="A17" s="84">
        <v>15</v>
      </c>
      <c r="B17" s="84">
        <v>3</v>
      </c>
      <c r="C17" s="84" t="s">
        <v>236</v>
      </c>
      <c r="D17" s="84">
        <v>12</v>
      </c>
      <c r="E17" s="89">
        <f>'Daten Ausschreibung'!$B$9-D17*30</f>
        <v>44693</v>
      </c>
      <c r="F17" s="84" t="str">
        <f ca="1">IF(NOW()&gt;Tabelle7[[#This Row],[Deadline]],"Eskalation","offen")</f>
        <v>Eskalation</v>
      </c>
      <c r="H17" s="84"/>
      <c r="I17" s="84"/>
    </row>
    <row r="18" spans="1:9">
      <c r="A18" s="84">
        <v>16</v>
      </c>
      <c r="B18" s="84">
        <v>3</v>
      </c>
      <c r="C18" s="84" t="s">
        <v>231</v>
      </c>
      <c r="D18" s="84">
        <v>12</v>
      </c>
      <c r="E18" s="89">
        <f>'Daten Ausschreibung'!$B$9-D18*30</f>
        <v>44693</v>
      </c>
      <c r="F18" s="84" t="str">
        <f ca="1">IF(NOW()&gt;Tabelle7[[#This Row],[Deadline]],"Eskalation","offen")</f>
        <v>Eskalation</v>
      </c>
      <c r="H18" s="84"/>
      <c r="I18" s="84"/>
    </row>
    <row r="19" spans="1:9">
      <c r="A19" s="84">
        <v>17</v>
      </c>
      <c r="B19" s="84">
        <v>3</v>
      </c>
      <c r="C19" s="84" t="s">
        <v>232</v>
      </c>
      <c r="D19" s="84">
        <v>12</v>
      </c>
      <c r="E19" s="89">
        <f>'Daten Ausschreibung'!$B$9-D19*30</f>
        <v>44693</v>
      </c>
      <c r="F19" s="84" t="str">
        <f ca="1">IF(NOW()&gt;Tabelle7[[#This Row],[Deadline]],"Eskalation","offen")</f>
        <v>Eskalation</v>
      </c>
      <c r="H19" s="84"/>
      <c r="I19" s="84"/>
    </row>
    <row r="20" spans="1:9">
      <c r="A20" s="84">
        <v>18</v>
      </c>
      <c r="B20" s="84">
        <v>8</v>
      </c>
      <c r="C20" s="84" t="s">
        <v>235</v>
      </c>
      <c r="D20" s="94">
        <v>7</v>
      </c>
      <c r="E20" s="89">
        <f>'Daten Ausschreibung'!$B$9-D20*30</f>
        <v>44843</v>
      </c>
      <c r="F20" s="84" t="str">
        <f ca="1">IF(NOW()&gt;Tabelle7[[#This Row],[Deadline]],"Eskalation","offen")</f>
        <v>Eskalation</v>
      </c>
      <c r="H20" s="84"/>
      <c r="I20" s="84"/>
    </row>
    <row r="21" spans="1:9">
      <c r="A21" s="84">
        <v>19</v>
      </c>
      <c r="B21" s="84">
        <v>8</v>
      </c>
      <c r="C21" s="84" t="s">
        <v>234</v>
      </c>
      <c r="D21" s="94">
        <v>7</v>
      </c>
      <c r="E21" s="89">
        <f>'Daten Ausschreibung'!$B$9-D21*30</f>
        <v>44843</v>
      </c>
      <c r="F21" s="84" t="str">
        <f ca="1">IF(NOW()&gt;Tabelle7[[#This Row],[Deadline]],"Eskalation","offen")</f>
        <v>Eskalation</v>
      </c>
      <c r="H21" s="84"/>
      <c r="I21" s="84"/>
    </row>
    <row r="22" spans="1:9">
      <c r="A22" s="84">
        <v>20</v>
      </c>
      <c r="B22" s="84">
        <v>18</v>
      </c>
      <c r="C22" s="84" t="s">
        <v>237</v>
      </c>
      <c r="D22" s="94">
        <v>7</v>
      </c>
      <c r="E22" s="89">
        <f>'Daten Ausschreibung'!$B$9-D22*30</f>
        <v>44843</v>
      </c>
      <c r="F22" s="84" t="str">
        <f ca="1">IF(NOW()&gt;Tabelle7[[#This Row],[Deadline]],"Eskalation","offen")</f>
        <v>Eskalation</v>
      </c>
      <c r="H22" s="84"/>
      <c r="I22" s="84"/>
    </row>
    <row r="23" spans="1:9">
      <c r="A23" s="84">
        <v>21</v>
      </c>
      <c r="B23" s="84">
        <v>18</v>
      </c>
      <c r="C23" s="94" t="s">
        <v>238</v>
      </c>
      <c r="D23" s="94">
        <v>7</v>
      </c>
      <c r="E23" s="89">
        <f>'Daten Ausschreibung'!$B$9-D23*30</f>
        <v>44843</v>
      </c>
      <c r="F23" s="84" t="str">
        <f ca="1">IF(NOW()&gt;Tabelle7[[#This Row],[Deadline]],"Eskalation","offen")</f>
        <v>Eskalation</v>
      </c>
    </row>
    <row r="24" spans="1:9">
      <c r="A24" s="84">
        <v>22</v>
      </c>
      <c r="B24" s="84">
        <v>18</v>
      </c>
      <c r="C24" s="94" t="s">
        <v>239</v>
      </c>
      <c r="D24" s="94">
        <v>7</v>
      </c>
      <c r="E24" s="89">
        <f>'Daten Ausschreibung'!$B$9-D24*30</f>
        <v>44843</v>
      </c>
      <c r="F24" s="84" t="str">
        <f ca="1">IF(NOW()&gt;Tabelle7[[#This Row],[Deadline]],"Eskalation","offen")</f>
        <v>Eskalation</v>
      </c>
    </row>
    <row r="25" spans="1:9">
      <c r="A25" s="84">
        <v>23</v>
      </c>
      <c r="B25" s="84">
        <v>18</v>
      </c>
      <c r="C25" s="84" t="s">
        <v>240</v>
      </c>
      <c r="D25" s="94">
        <v>7</v>
      </c>
      <c r="E25" s="89">
        <f>'Daten Ausschreibung'!$B$9-D25*30</f>
        <v>44843</v>
      </c>
      <c r="F25" s="84" t="str">
        <f ca="1">IF(NOW()&gt;Tabelle7[[#This Row],[Deadline]],"Eskalation","offen")</f>
        <v>Eskalation</v>
      </c>
    </row>
    <row r="26" spans="1:9">
      <c r="A26" s="84">
        <v>24</v>
      </c>
      <c r="B26" s="84">
        <v>18</v>
      </c>
      <c r="C26" s="84" t="s">
        <v>262</v>
      </c>
      <c r="D26" s="94">
        <v>7</v>
      </c>
      <c r="E26" s="89">
        <f>'Daten Ausschreibung'!$B$9-D26*30</f>
        <v>44843</v>
      </c>
      <c r="F26" s="84" t="str">
        <f ca="1">IF(NOW()&gt;Tabelle7[[#This Row],[Deadline]],"Eskalation","offen")</f>
        <v>Eskalation</v>
      </c>
    </row>
    <row r="27" spans="1:9">
      <c r="A27" s="84">
        <v>25</v>
      </c>
      <c r="B27" s="84">
        <v>18</v>
      </c>
      <c r="C27" s="84" t="s">
        <v>263</v>
      </c>
      <c r="D27" s="94">
        <v>7</v>
      </c>
      <c r="E27" s="89">
        <f>'Daten Ausschreibung'!$B$9-D27*30</f>
        <v>44843</v>
      </c>
      <c r="F27" s="84" t="str">
        <f ca="1">IF(NOW()&gt;Tabelle7[[#This Row],[Deadline]],"Eskalation","offen")</f>
        <v>Eskalation</v>
      </c>
    </row>
    <row r="28" spans="1:9">
      <c r="A28" s="84">
        <v>26</v>
      </c>
      <c r="B28" s="84">
        <v>18</v>
      </c>
      <c r="C28" s="84" t="s">
        <v>267</v>
      </c>
      <c r="D28" s="94">
        <v>7</v>
      </c>
      <c r="E28" s="89">
        <f>'Daten Ausschreibung'!$B$9-D28*30</f>
        <v>44843</v>
      </c>
      <c r="F28" s="84" t="str">
        <f ca="1">IF(NOW()&gt;Tabelle7[[#This Row],[Deadline]],"Eskalation","offen")</f>
        <v>Eskalation</v>
      </c>
    </row>
    <row r="29" spans="1:9">
      <c r="A29" s="84">
        <v>27</v>
      </c>
      <c r="B29" s="84">
        <v>18</v>
      </c>
      <c r="C29" s="84" t="s">
        <v>250</v>
      </c>
      <c r="D29" s="94">
        <v>7</v>
      </c>
      <c r="E29" s="89">
        <f>'Daten Ausschreibung'!$B$9-D29*30</f>
        <v>44843</v>
      </c>
      <c r="F29" s="84" t="str">
        <f ca="1">IF(NOW()&gt;Tabelle7[[#This Row],[Deadline]],"Eskalation","offen")</f>
        <v>Eskalation</v>
      </c>
    </row>
    <row r="30" spans="1:9" ht="16" customHeight="1">
      <c r="A30" s="84">
        <v>28</v>
      </c>
      <c r="B30" s="84">
        <v>18</v>
      </c>
      <c r="C30" s="94" t="s">
        <v>242</v>
      </c>
      <c r="D30" s="94">
        <v>7</v>
      </c>
      <c r="E30" s="89">
        <f>'Daten Ausschreibung'!$B$9-D30*30</f>
        <v>44843</v>
      </c>
      <c r="F30" s="84" t="str">
        <f ca="1">IF(NOW()&gt;Tabelle7[[#This Row],[Deadline]],"Eskalation","offen")</f>
        <v>Eskalation</v>
      </c>
    </row>
    <row r="31" spans="1:9">
      <c r="A31" s="84">
        <v>29</v>
      </c>
      <c r="B31" s="84">
        <v>18</v>
      </c>
      <c r="C31" s="84" t="s">
        <v>241</v>
      </c>
      <c r="D31" s="94">
        <v>7</v>
      </c>
      <c r="E31" s="89">
        <f>'Daten Ausschreibung'!$B$9-D31*30</f>
        <v>44843</v>
      </c>
      <c r="F31" s="84" t="str">
        <f ca="1">IF(NOW()&gt;Tabelle7[[#This Row],[Deadline]],"Eskalation","offen")</f>
        <v>Eskalation</v>
      </c>
    </row>
    <row r="32" spans="1:9">
      <c r="A32" s="84">
        <v>30</v>
      </c>
      <c r="B32" s="84">
        <v>18</v>
      </c>
      <c r="C32" s="84" t="s">
        <v>254</v>
      </c>
      <c r="D32" s="94">
        <v>7</v>
      </c>
      <c r="E32" s="89">
        <f>'Daten Ausschreibung'!$B$9-D32*30</f>
        <v>44843</v>
      </c>
      <c r="F32" s="84" t="str">
        <f ca="1">IF(NOW()&gt;Tabelle7[[#This Row],[Deadline]],"Eskalation","offen")</f>
        <v>Eskalation</v>
      </c>
    </row>
    <row r="33" spans="1:6">
      <c r="A33" s="84">
        <v>31</v>
      </c>
      <c r="B33" s="84">
        <v>18</v>
      </c>
      <c r="C33" s="84" t="s">
        <v>255</v>
      </c>
      <c r="D33" s="94">
        <v>7</v>
      </c>
      <c r="E33" s="89">
        <f>'Daten Ausschreibung'!$B$9-D33*30</f>
        <v>44843</v>
      </c>
      <c r="F33" s="84" t="str">
        <f ca="1">IF(NOW()&gt;Tabelle7[[#This Row],[Deadline]],"Eskalation","offen")</f>
        <v>Eskalation</v>
      </c>
    </row>
    <row r="34" spans="1:6">
      <c r="A34" s="84">
        <v>32</v>
      </c>
      <c r="B34" s="84">
        <v>18</v>
      </c>
      <c r="C34" s="84" t="s">
        <v>256</v>
      </c>
      <c r="D34" s="94">
        <v>7</v>
      </c>
      <c r="E34" s="89">
        <f>'Daten Ausschreibung'!$B$9-D34*30</f>
        <v>44843</v>
      </c>
      <c r="F34" s="84" t="str">
        <f ca="1">IF(NOW()&gt;Tabelle7[[#This Row],[Deadline]],"Eskalation","offen")</f>
        <v>Eskalation</v>
      </c>
    </row>
    <row r="35" spans="1:6">
      <c r="A35" s="84">
        <v>33</v>
      </c>
      <c r="B35" s="84">
        <v>18</v>
      </c>
      <c r="C35" s="84" t="s">
        <v>257</v>
      </c>
      <c r="D35" s="94">
        <v>7</v>
      </c>
      <c r="E35" s="89">
        <f>'Daten Ausschreibung'!$B$9-D35*30</f>
        <v>44843</v>
      </c>
      <c r="F35" s="84" t="str">
        <f ca="1">IF(NOW()&gt;Tabelle7[[#This Row],[Deadline]],"Eskalation","offen")</f>
        <v>Eskalation</v>
      </c>
    </row>
    <row r="36" spans="1:6">
      <c r="A36" s="84">
        <v>34</v>
      </c>
      <c r="B36" s="84">
        <v>18</v>
      </c>
      <c r="C36" s="94" t="s">
        <v>251</v>
      </c>
      <c r="D36" s="94">
        <v>7</v>
      </c>
      <c r="E36" s="89">
        <f>'Daten Ausschreibung'!$B$9-D36*30</f>
        <v>44843</v>
      </c>
      <c r="F36" s="84" t="str">
        <f ca="1">IF(NOW()&gt;Tabelle7[[#This Row],[Deadline]],"Eskalation","offen")</f>
        <v>Eskalation</v>
      </c>
    </row>
    <row r="37" spans="1:6">
      <c r="A37" s="84">
        <v>35</v>
      </c>
      <c r="B37" s="84">
        <v>18</v>
      </c>
      <c r="C37" s="84" t="s">
        <v>272</v>
      </c>
      <c r="D37" s="94">
        <v>7</v>
      </c>
      <c r="E37" s="89">
        <f>'Daten Ausschreibung'!$B$9-D37*30</f>
        <v>44843</v>
      </c>
      <c r="F37" s="84" t="str">
        <f ca="1">IF(NOW()&gt;Tabelle7[[#This Row],[Deadline]],"Eskalation","offen")</f>
        <v>Eskalation</v>
      </c>
    </row>
    <row r="38" spans="1:6">
      <c r="A38" s="84">
        <v>36</v>
      </c>
      <c r="B38" s="84">
        <v>29</v>
      </c>
      <c r="C38" s="94" t="s">
        <v>244</v>
      </c>
      <c r="D38" s="94">
        <v>6</v>
      </c>
      <c r="E38" s="89">
        <f>'Daten Ausschreibung'!$B$9-D38*30</f>
        <v>44873</v>
      </c>
      <c r="F38" s="84" t="str">
        <f ca="1">IF(NOW()&gt;Tabelle7[[#This Row],[Deadline]],"Eskalation","offen")</f>
        <v>offen</v>
      </c>
    </row>
    <row r="39" spans="1:6">
      <c r="A39" s="84">
        <v>37</v>
      </c>
      <c r="B39" s="84">
        <v>29</v>
      </c>
      <c r="C39" s="94" t="s">
        <v>245</v>
      </c>
      <c r="D39" s="94">
        <v>6</v>
      </c>
      <c r="E39" s="89">
        <f>'Daten Ausschreibung'!$B$9-D39*30</f>
        <v>44873</v>
      </c>
      <c r="F39" s="84" t="str">
        <f ca="1">IF(NOW()&gt;Tabelle7[[#This Row],[Deadline]],"Eskalation","offen")</f>
        <v>offen</v>
      </c>
    </row>
    <row r="40" spans="1:6">
      <c r="A40" s="84">
        <v>38</v>
      </c>
      <c r="B40" s="84">
        <v>29</v>
      </c>
      <c r="C40" s="94" t="s">
        <v>246</v>
      </c>
      <c r="D40" s="94">
        <v>6</v>
      </c>
      <c r="E40" s="89">
        <f>'Daten Ausschreibung'!$B$9-D40*30</f>
        <v>44873</v>
      </c>
      <c r="F40" s="84" t="str">
        <f ca="1">IF(NOW()&gt;Tabelle7[[#This Row],[Deadline]],"Eskalation","offen")</f>
        <v>offen</v>
      </c>
    </row>
    <row r="41" spans="1:6">
      <c r="A41" s="84">
        <v>39</v>
      </c>
      <c r="B41" s="84">
        <v>29</v>
      </c>
      <c r="C41" s="84" t="s">
        <v>220</v>
      </c>
      <c r="D41" s="94">
        <v>6</v>
      </c>
      <c r="E41" s="89">
        <f>'Daten Ausschreibung'!$B$9-D41*30</f>
        <v>44873</v>
      </c>
      <c r="F41" s="84" t="str">
        <f ca="1">IF(NOW()&gt;Tabelle7[[#This Row],[Deadline]],"Eskalation","offen")</f>
        <v>offen</v>
      </c>
    </row>
    <row r="42" spans="1:6">
      <c r="A42" s="84">
        <v>40</v>
      </c>
      <c r="B42" s="84">
        <v>29</v>
      </c>
      <c r="C42" s="84" t="s">
        <v>219</v>
      </c>
      <c r="D42" s="94">
        <v>0.25</v>
      </c>
      <c r="E42" s="89">
        <f>'Daten Ausschreibung'!$B$9-D42*30</f>
        <v>45045.5</v>
      </c>
      <c r="F42" s="84" t="str">
        <f ca="1">IF(NOW()&gt;Tabelle7[[#This Row],[Deadline]],"Eskalation","offen")</f>
        <v>offen</v>
      </c>
    </row>
    <row r="43" spans="1:6">
      <c r="A43" s="84">
        <v>41</v>
      </c>
      <c r="B43" s="84">
        <v>29</v>
      </c>
      <c r="C43" s="84" t="s">
        <v>221</v>
      </c>
      <c r="D43" s="94">
        <v>0.25</v>
      </c>
      <c r="E43" s="89">
        <f>'Daten Ausschreibung'!$B$9-D43*30</f>
        <v>45045.5</v>
      </c>
      <c r="F43" s="84" t="str">
        <f ca="1">IF(NOW()&gt;Tabelle7[[#This Row],[Deadline]],"Eskalation","offen")</f>
        <v>offen</v>
      </c>
    </row>
    <row r="44" spans="1:6">
      <c r="A44" s="84">
        <v>42</v>
      </c>
      <c r="B44" s="84">
        <v>29</v>
      </c>
      <c r="C44" s="84" t="s">
        <v>247</v>
      </c>
      <c r="D44" s="94">
        <v>0.25</v>
      </c>
      <c r="E44" s="89">
        <f>'Daten Ausschreibung'!$B$9-D44*30</f>
        <v>45045.5</v>
      </c>
      <c r="F44" s="84" t="str">
        <f ca="1">IF(NOW()&gt;Tabelle7[[#This Row],[Deadline]],"Eskalation","offen")</f>
        <v>offen</v>
      </c>
    </row>
    <row r="45" spans="1:6">
      <c r="A45" s="84">
        <v>43</v>
      </c>
      <c r="B45" s="84">
        <v>29</v>
      </c>
      <c r="C45" s="84" t="s">
        <v>227</v>
      </c>
      <c r="D45" s="94">
        <v>0.25</v>
      </c>
      <c r="E45" s="89">
        <f>'Daten Ausschreibung'!$B$9-D45*30</f>
        <v>45045.5</v>
      </c>
      <c r="F45" s="84" t="str">
        <f ca="1">IF(NOW()&gt;Tabelle7[[#This Row],[Deadline]],"Eskalation","offen")</f>
        <v>offen</v>
      </c>
    </row>
    <row r="46" spans="1:6">
      <c r="A46" s="84">
        <v>44</v>
      </c>
      <c r="B46" s="84">
        <v>29</v>
      </c>
      <c r="C46" s="94" t="s">
        <v>270</v>
      </c>
      <c r="D46" s="94">
        <v>0.25</v>
      </c>
      <c r="E46" s="89">
        <f>'Daten Ausschreibung'!$B$9-D46*30</f>
        <v>45045.5</v>
      </c>
      <c r="F46" s="84" t="str">
        <f ca="1">IF(NOW()&gt;Tabelle7[[#This Row],[Deadline]],"Eskalation","offen")</f>
        <v>offen</v>
      </c>
    </row>
    <row r="47" spans="1:6">
      <c r="A47" s="84">
        <v>45</v>
      </c>
      <c r="B47" s="84">
        <v>29</v>
      </c>
      <c r="C47" s="94" t="s">
        <v>271</v>
      </c>
      <c r="D47" s="94">
        <v>0.25</v>
      </c>
      <c r="E47" s="89">
        <f>'Daten Ausschreibung'!$B$9-D47*30</f>
        <v>45045.5</v>
      </c>
      <c r="F47" s="84" t="str">
        <f ca="1">IF(NOW()&gt;Tabelle7[[#This Row],[Deadline]],"Eskalation","offen")</f>
        <v>offen</v>
      </c>
    </row>
    <row r="48" spans="1:6">
      <c r="A48" s="84">
        <v>46</v>
      </c>
      <c r="B48" s="84">
        <v>29</v>
      </c>
      <c r="C48" s="94" t="s">
        <v>248</v>
      </c>
      <c r="D48" s="94">
        <v>0.25</v>
      </c>
      <c r="E48" s="89">
        <f>'Daten Ausschreibung'!$B$9-D48*30</f>
        <v>45045.5</v>
      </c>
      <c r="F48" s="84" t="str">
        <f ca="1">IF(NOW()&gt;Tabelle7[[#This Row],[Deadline]],"Eskalation","offen")</f>
        <v>offen</v>
      </c>
    </row>
    <row r="49" spans="1:7">
      <c r="A49" s="84">
        <v>47</v>
      </c>
      <c r="B49" s="84">
        <v>46</v>
      </c>
      <c r="C49" s="94" t="s">
        <v>249</v>
      </c>
      <c r="D49" s="94">
        <v>0.25</v>
      </c>
      <c r="E49" s="89">
        <f>'Daten Ausschreibung'!$B$9-D49*30</f>
        <v>45045.5</v>
      </c>
      <c r="F49" s="84" t="str">
        <f ca="1">IF(NOW()&gt;Tabelle7[[#This Row],[Deadline]],"Eskalation","offen")</f>
        <v>offen</v>
      </c>
    </row>
    <row r="50" spans="1:7">
      <c r="A50" s="84">
        <v>48</v>
      </c>
      <c r="B50" s="84">
        <v>46</v>
      </c>
      <c r="C50" s="84" t="s">
        <v>214</v>
      </c>
      <c r="D50" s="94">
        <v>0.25</v>
      </c>
      <c r="E50" s="89">
        <f>'Daten Ausschreibung'!$B$9-D50*30</f>
        <v>45045.5</v>
      </c>
      <c r="F50" s="84" t="str">
        <f ca="1">IF(NOW()&gt;Tabelle7[[#This Row],[Deadline]],"Eskalation","offen")</f>
        <v>offen</v>
      </c>
    </row>
    <row r="51" spans="1:7">
      <c r="A51" s="84">
        <v>49</v>
      </c>
      <c r="B51" s="84">
        <v>46</v>
      </c>
      <c r="C51" s="84" t="s">
        <v>215</v>
      </c>
      <c r="D51" s="94">
        <v>0.25</v>
      </c>
      <c r="E51" s="89">
        <f>'Daten Ausschreibung'!$B$9-D51*30</f>
        <v>45045.5</v>
      </c>
      <c r="F51" s="84" t="str">
        <f ca="1">IF(NOW()&gt;Tabelle7[[#This Row],[Deadline]],"Eskalation","offen")</f>
        <v>offen</v>
      </c>
    </row>
    <row r="52" spans="1:7">
      <c r="A52" s="84">
        <v>50</v>
      </c>
      <c r="B52" s="84">
        <v>46</v>
      </c>
      <c r="C52" s="84" t="s">
        <v>216</v>
      </c>
      <c r="D52" s="94">
        <v>0.25</v>
      </c>
      <c r="E52" s="89">
        <f>'Daten Ausschreibung'!$B$9-D52*30</f>
        <v>45045.5</v>
      </c>
      <c r="F52" s="84" t="str">
        <f ca="1">IF(NOW()&gt;Tabelle7[[#This Row],[Deadline]],"Eskalation","offen")</f>
        <v>offen</v>
      </c>
    </row>
    <row r="53" spans="1:7">
      <c r="A53" s="84">
        <v>51</v>
      </c>
      <c r="B53" s="84">
        <v>46</v>
      </c>
      <c r="C53" s="84" t="s">
        <v>217</v>
      </c>
      <c r="D53" s="94">
        <v>0.25</v>
      </c>
      <c r="E53" s="89">
        <f>'Daten Ausschreibung'!$B$9-D53*30</f>
        <v>45045.5</v>
      </c>
      <c r="F53" s="84" t="str">
        <f ca="1">IF(NOW()&gt;Tabelle7[[#This Row],[Deadline]],"Eskalation","offen")</f>
        <v>offen</v>
      </c>
    </row>
    <row r="54" spans="1:7">
      <c r="A54" s="84">
        <v>52</v>
      </c>
      <c r="B54" s="84">
        <v>46</v>
      </c>
      <c r="C54" s="84" t="s">
        <v>218</v>
      </c>
      <c r="D54" s="94">
        <v>0.25</v>
      </c>
      <c r="E54" s="89">
        <f>'Daten Ausschreibung'!$B$9-D54*30</f>
        <v>45045.5</v>
      </c>
      <c r="F54" s="84" t="str">
        <f ca="1">IF(NOW()&gt;Tabelle7[[#This Row],[Deadline]],"Eskalation","offen")</f>
        <v>offen</v>
      </c>
    </row>
    <row r="55" spans="1:7">
      <c r="A55" s="84">
        <v>53</v>
      </c>
      <c r="B55" s="84">
        <v>46</v>
      </c>
      <c r="C55" s="84" t="s">
        <v>252</v>
      </c>
      <c r="D55" s="94">
        <v>0.25</v>
      </c>
      <c r="E55" s="89">
        <f>'Daten Ausschreibung'!$B$9-D55*30</f>
        <v>45045.5</v>
      </c>
      <c r="F55" s="84" t="str">
        <f ca="1">IF(NOW()&gt;Tabelle7[[#This Row],[Deadline]],"Eskalation","offen")</f>
        <v>offen</v>
      </c>
    </row>
    <row r="56" spans="1:7">
      <c r="A56" s="84">
        <v>54</v>
      </c>
      <c r="B56" s="84">
        <v>18</v>
      </c>
      <c r="C56" s="84" t="s">
        <v>283</v>
      </c>
      <c r="D56" s="94">
        <v>0.2</v>
      </c>
      <c r="E56" s="89">
        <f>'Daten Ausschreibung'!$B$9-D56*30</f>
        <v>45047</v>
      </c>
      <c r="F56" s="84" t="str">
        <f ca="1">IF(NOW()&gt;Tabelle7[[#This Row],[Deadline]],"Eskalation","offen")</f>
        <v>offen</v>
      </c>
    </row>
    <row r="57" spans="1:7">
      <c r="A57" s="84">
        <v>55</v>
      </c>
      <c r="B57" s="84">
        <v>18</v>
      </c>
      <c r="C57" s="84" t="s">
        <v>284</v>
      </c>
      <c r="D57" s="84">
        <v>0.2</v>
      </c>
      <c r="E57" s="89">
        <f>'Daten Ausschreibung'!$B$9-D57*30</f>
        <v>45047</v>
      </c>
      <c r="F57" s="84" t="str">
        <f ca="1">IF(NOW()&gt;Tabelle7[[#This Row],[Deadline]],"Eskalation","offen")</f>
        <v>offen</v>
      </c>
      <c r="G57" s="85"/>
    </row>
    <row r="58" spans="1:7">
      <c r="A58" s="84">
        <v>56</v>
      </c>
      <c r="B58" s="84">
        <v>18</v>
      </c>
      <c r="C58" s="84" t="s">
        <v>305</v>
      </c>
      <c r="D58" s="84">
        <v>0.1</v>
      </c>
      <c r="E58" s="89">
        <f>'Daten Ausschreibung'!$B$9-D58*30</f>
        <v>45050</v>
      </c>
      <c r="F58" s="84" t="str">
        <f ca="1">IF(NOW()&gt;Tabelle7[[#This Row],[Deadline]],"Eskalation","offen")</f>
        <v>offen</v>
      </c>
      <c r="G58" s="85"/>
    </row>
    <row r="59" spans="1:7">
      <c r="A59" s="84">
        <v>44</v>
      </c>
      <c r="B59" s="84">
        <v>17</v>
      </c>
      <c r="C59" s="84" t="s">
        <v>243</v>
      </c>
      <c r="D59" s="84">
        <v>0</v>
      </c>
      <c r="E59" s="89">
        <f>'Daten Ausschreibung'!$B$9-D59*30</f>
        <v>45053</v>
      </c>
      <c r="F59" s="84" t="str">
        <f ca="1">IF(NOW()&gt;Tabelle7[[#This Row],[Deadline]],"Eskalation","offen")</f>
        <v>offen</v>
      </c>
      <c r="G59" s="85"/>
    </row>
    <row r="60" spans="1:7">
      <c r="A60" s="84">
        <v>45</v>
      </c>
      <c r="B60" s="84">
        <v>17</v>
      </c>
      <c r="C60" s="84" t="s">
        <v>229</v>
      </c>
      <c r="D60" s="84">
        <v>0</v>
      </c>
      <c r="E60" s="89">
        <f>'Daten Ausschreibung'!$B$9-D60*30</f>
        <v>45053</v>
      </c>
      <c r="F60" s="84" t="str">
        <f ca="1">IF(NOW()&gt;Tabelle7[[#This Row],[Deadline]],"Eskalation","offen")</f>
        <v>offen</v>
      </c>
      <c r="G60" s="85"/>
    </row>
    <row r="61" spans="1:7">
      <c r="A61" s="84">
        <v>46</v>
      </c>
      <c r="B61" s="84">
        <v>17</v>
      </c>
      <c r="C61" s="84" t="s">
        <v>228</v>
      </c>
      <c r="D61" s="84">
        <v>0</v>
      </c>
      <c r="E61" s="89">
        <f>'Daten Ausschreibung'!$B$9-D61*30</f>
        <v>45053</v>
      </c>
      <c r="F61" s="84" t="str">
        <f ca="1">IF(NOW()&gt;Tabelle7[[#This Row],[Deadline]],"Eskalation","offen")</f>
        <v>offen</v>
      </c>
      <c r="G61" s="85"/>
    </row>
    <row r="62" spans="1:7">
      <c r="A62" s="84">
        <v>47</v>
      </c>
      <c r="B62" s="84">
        <v>17</v>
      </c>
      <c r="C62" s="84" t="s">
        <v>259</v>
      </c>
      <c r="D62" s="84">
        <v>0</v>
      </c>
      <c r="E62" s="89">
        <f>'Daten Ausschreibung'!$B$9-D62*30</f>
        <v>45053</v>
      </c>
      <c r="F62" s="84" t="str">
        <f ca="1">IF(NOW()&gt;Tabelle7[[#This Row],[Deadline]],"Eskalation","offen")</f>
        <v>offen</v>
      </c>
      <c r="G62" s="85"/>
    </row>
    <row r="63" spans="1:7" s="84" customFormat="1" ht="16" customHeight="1">
      <c r="A63" s="84">
        <v>48</v>
      </c>
      <c r="B63" s="84">
        <v>17</v>
      </c>
      <c r="C63" s="84" t="s">
        <v>258</v>
      </c>
      <c r="D63" s="84">
        <v>0</v>
      </c>
      <c r="E63" s="89">
        <f>'Daten Ausschreibung'!$B$9-D63*30</f>
        <v>45053</v>
      </c>
      <c r="F63" s="84" t="str">
        <f ca="1">IF(NOW()&gt;Tabelle7[[#This Row],[Deadline]],"Eskalation","offen")</f>
        <v>offen</v>
      </c>
      <c r="G63" s="86"/>
    </row>
    <row r="64" spans="1:7">
      <c r="A64" s="84">
        <v>49</v>
      </c>
      <c r="B64" s="84">
        <v>17</v>
      </c>
      <c r="C64" s="84" t="s">
        <v>253</v>
      </c>
      <c r="D64" s="84">
        <v>0</v>
      </c>
      <c r="E64" s="89">
        <f>'Daten Ausschreibung'!$B$9-D64*30</f>
        <v>45053</v>
      </c>
      <c r="F64" s="84" t="str">
        <f ca="1">IF(NOW()&gt;Tabelle7[[#This Row],[Deadline]],"Eskalation","offen")</f>
        <v>offen</v>
      </c>
      <c r="G64" s="85"/>
    </row>
    <row r="65" spans="1:7" ht="16" customHeight="1">
      <c r="A65" s="84">
        <v>50</v>
      </c>
      <c r="B65" s="84">
        <v>17</v>
      </c>
      <c r="C65" s="84" t="s">
        <v>274</v>
      </c>
      <c r="D65" s="84">
        <v>0</v>
      </c>
      <c r="E65" s="89">
        <f>'Daten Ausschreibung'!$B$9-D65*30</f>
        <v>45053</v>
      </c>
      <c r="F65" s="84" t="str">
        <f ca="1">IF(NOW()&gt;Tabelle7[[#This Row],[Deadline]],"Eskalation","offen")</f>
        <v>offen</v>
      </c>
      <c r="G65" s="85"/>
    </row>
    <row r="66" spans="1:7" ht="16" customHeight="1">
      <c r="A66" s="84">
        <v>51</v>
      </c>
      <c r="B66" s="84">
        <v>17</v>
      </c>
      <c r="C66" s="84" t="s">
        <v>260</v>
      </c>
      <c r="D66" s="84">
        <v>0</v>
      </c>
      <c r="E66" s="89">
        <f>'Daten Ausschreibung'!$B$9-D66*30</f>
        <v>45053</v>
      </c>
      <c r="F66" s="84" t="str">
        <f ca="1">IF(NOW()&gt;Tabelle7[[#This Row],[Deadline]],"Eskalation","offen")</f>
        <v>offen</v>
      </c>
      <c r="G66" s="85"/>
    </row>
    <row r="67" spans="1:7" s="84" customFormat="1" ht="16" customHeight="1">
      <c r="A67" s="84">
        <v>52</v>
      </c>
      <c r="B67" s="84">
        <v>50</v>
      </c>
      <c r="C67" s="84" t="s">
        <v>261</v>
      </c>
      <c r="D67" s="84">
        <v>0</v>
      </c>
      <c r="E67" s="89">
        <f>'Daten Ausschreibung'!$B$9-D67*30</f>
        <v>45053</v>
      </c>
      <c r="F67" s="84" t="str">
        <f ca="1">IF(NOW()&gt;Tabelle7[[#This Row],[Deadline]],"Eskalation","offen")</f>
        <v>offen</v>
      </c>
      <c r="G67" s="86"/>
    </row>
    <row r="68" spans="1:7" ht="16" customHeight="1">
      <c r="A68" s="84">
        <v>53</v>
      </c>
      <c r="B68" s="84">
        <v>50</v>
      </c>
      <c r="C68" s="84" t="s">
        <v>265</v>
      </c>
      <c r="D68" s="84">
        <v>0</v>
      </c>
      <c r="E68" s="89">
        <f>'Daten Ausschreibung'!$B$9-D68*30</f>
        <v>45053</v>
      </c>
      <c r="F68" s="84" t="str">
        <f ca="1">IF(NOW()&gt;Tabelle7[[#This Row],[Deadline]],"Eskalation","offen")</f>
        <v>offen</v>
      </c>
      <c r="G68" s="85"/>
    </row>
    <row r="69" spans="1:7">
      <c r="A69" s="84">
        <v>54</v>
      </c>
      <c r="B69" s="84">
        <v>50</v>
      </c>
      <c r="C69" s="84" t="s">
        <v>264</v>
      </c>
      <c r="D69" s="84">
        <v>0</v>
      </c>
      <c r="E69" s="89">
        <f>'Daten Ausschreibung'!$B$9-D69*30</f>
        <v>45053</v>
      </c>
      <c r="F69" s="84" t="str">
        <f ca="1">IF(NOW()&gt;Tabelle7[[#This Row],[Deadline]],"Eskalation","offen")</f>
        <v>offen</v>
      </c>
      <c r="G69" s="85"/>
    </row>
    <row r="70" spans="1:7">
      <c r="A70" s="86">
        <v>55</v>
      </c>
      <c r="B70" s="86">
        <v>50</v>
      </c>
      <c r="C70" s="86" t="s">
        <v>266</v>
      </c>
      <c r="D70" s="84">
        <v>0</v>
      </c>
      <c r="E70" s="89">
        <f>'Daten Ausschreibung'!$B$9-D70*30</f>
        <v>45053</v>
      </c>
      <c r="F70" s="84" t="str">
        <f ca="1">IF(NOW()&gt;Tabelle7[[#This Row],[Deadline]],"Eskalation","offen")</f>
        <v>offen</v>
      </c>
      <c r="G70" s="85"/>
    </row>
    <row r="71" spans="1:7">
      <c r="A71" s="84"/>
      <c r="B71" s="84"/>
      <c r="C71" s="84"/>
      <c r="D71" s="84"/>
      <c r="E71" s="89"/>
      <c r="F71" s="84" t="str">
        <f ca="1">IF(NOW()&gt;Tabelle7[[#This Row],[Deadline]],"Eskalation","offen")</f>
        <v>Eskalation</v>
      </c>
      <c r="G71" s="85"/>
    </row>
    <row r="72" spans="1:7">
      <c r="A72" s="84"/>
      <c r="B72" s="84"/>
      <c r="C72" s="84"/>
      <c r="D72" s="84"/>
      <c r="E72" s="89"/>
      <c r="F72" s="84"/>
      <c r="G72" s="85"/>
    </row>
    <row r="73" spans="1:7" ht="33">
      <c r="A73" s="85"/>
      <c r="B73" s="87"/>
      <c r="C73" s="87"/>
      <c r="D73" s="87"/>
      <c r="E73" s="91"/>
      <c r="F73" s="85"/>
      <c r="G73" s="85"/>
    </row>
    <row r="74" spans="1:7">
      <c r="A74" s="86"/>
      <c r="B74" s="85"/>
      <c r="C74" s="85"/>
      <c r="D74" s="85"/>
      <c r="E74" s="90"/>
      <c r="F74" s="85"/>
      <c r="G74" s="85"/>
    </row>
    <row r="75" spans="1:7">
      <c r="A75" s="85"/>
      <c r="B75" s="85"/>
      <c r="C75" s="85"/>
      <c r="D75" s="85"/>
      <c r="E75" s="90"/>
      <c r="F75" s="85"/>
      <c r="G75" s="85"/>
    </row>
    <row r="76" spans="1:7">
      <c r="A76" s="86"/>
      <c r="B76" s="85"/>
      <c r="C76" s="85"/>
      <c r="D76" s="85"/>
      <c r="E76" s="90"/>
      <c r="F76" s="85"/>
      <c r="G76" s="85"/>
    </row>
    <row r="77" spans="1:7">
      <c r="A77" s="85"/>
      <c r="B77" s="85"/>
      <c r="C77" s="85"/>
      <c r="D77" s="85"/>
      <c r="E77" s="90"/>
      <c r="F77" s="85"/>
      <c r="G77" s="85"/>
    </row>
    <row r="78" spans="1:7">
      <c r="A78" s="85"/>
      <c r="B78" s="85"/>
      <c r="C78" s="85"/>
      <c r="D78" s="85"/>
      <c r="E78" s="90"/>
      <c r="F78" s="85"/>
      <c r="G78" s="85"/>
    </row>
    <row r="79" spans="1:7">
      <c r="A79" s="85"/>
      <c r="B79" s="85"/>
      <c r="C79" s="85"/>
      <c r="D79" s="85"/>
      <c r="E79" s="90"/>
      <c r="F79" s="85"/>
      <c r="G79" s="85"/>
    </row>
    <row r="80" spans="1:7">
      <c r="A80" s="85"/>
      <c r="B80" s="85"/>
      <c r="C80" s="85"/>
      <c r="D80" s="85"/>
      <c r="E80" s="90"/>
      <c r="F80" s="85"/>
      <c r="G80" s="85"/>
    </row>
    <row r="81" spans="1:7">
      <c r="A81" s="85"/>
      <c r="B81" s="85"/>
      <c r="C81" s="85"/>
      <c r="D81" s="85"/>
      <c r="E81" s="90"/>
      <c r="F81" s="85"/>
      <c r="G81" s="85"/>
    </row>
    <row r="82" spans="1:7">
      <c r="A82" s="85"/>
      <c r="B82" s="85"/>
      <c r="C82" s="85"/>
      <c r="D82" s="85"/>
      <c r="E82" s="90"/>
      <c r="F82" s="85"/>
      <c r="G82" s="85"/>
    </row>
    <row r="83" spans="1:7">
      <c r="A83" s="85"/>
      <c r="B83" s="85"/>
      <c r="C83" s="85"/>
      <c r="D83" s="85"/>
      <c r="E83" s="90"/>
      <c r="F83" s="85"/>
      <c r="G83" s="85"/>
    </row>
    <row r="84" spans="1:7">
      <c r="A84" s="85"/>
      <c r="B84" s="85"/>
      <c r="C84" s="85"/>
      <c r="D84" s="85"/>
      <c r="E84" s="90"/>
      <c r="F84" s="85"/>
      <c r="G84" s="85"/>
    </row>
    <row r="85" spans="1:7" ht="33">
      <c r="A85" s="85"/>
      <c r="B85" s="87"/>
      <c r="C85" s="87"/>
      <c r="D85" s="87"/>
      <c r="E85" s="91"/>
      <c r="F85" s="85"/>
      <c r="G85" s="85"/>
    </row>
    <row r="86" spans="1:7">
      <c r="A86" s="85"/>
      <c r="B86" s="85"/>
      <c r="C86" s="85"/>
      <c r="D86" s="85"/>
      <c r="E86" s="90"/>
      <c r="F86" s="85"/>
      <c r="G86" s="85"/>
    </row>
    <row r="87" spans="1:7">
      <c r="A87" s="85"/>
      <c r="B87" s="85"/>
      <c r="C87" s="85"/>
      <c r="D87" s="85"/>
      <c r="E87" s="90"/>
      <c r="F87" s="85"/>
      <c r="G87" s="85"/>
    </row>
    <row r="88" spans="1:7">
      <c r="A88" s="85"/>
      <c r="B88" s="85"/>
      <c r="C88" s="85"/>
      <c r="D88" s="85"/>
      <c r="E88" s="90"/>
      <c r="F88" s="85"/>
      <c r="G88" s="85"/>
    </row>
    <row r="89" spans="1:7">
      <c r="A89" s="85"/>
      <c r="B89" s="85"/>
      <c r="C89" s="85"/>
      <c r="D89" s="85"/>
      <c r="E89" s="90"/>
      <c r="F89" s="85"/>
      <c r="G89" s="85"/>
    </row>
    <row r="90" spans="1:7">
      <c r="A90" s="85"/>
      <c r="B90" s="85"/>
      <c r="C90" s="85"/>
      <c r="D90" s="85"/>
      <c r="E90" s="90"/>
      <c r="F90" s="85"/>
      <c r="G90" s="85"/>
    </row>
  </sheetData>
  <mergeCells count="1">
    <mergeCell ref="A1:F1"/>
  </mergeCells>
  <phoneticPr fontId="3" type="noConversion"/>
  <conditionalFormatting sqref="E74:E80 AH14 F3:F71">
    <cfRule type="containsText" dxfId="18" priority="17" operator="containsText" text="in Arbeit">
      <formula>NOT(ISERROR(SEARCH("in Arbeit",E3)))</formula>
    </cfRule>
    <cfRule type="containsText" dxfId="17" priority="18" operator="containsText" text="fertig">
      <formula>NOT(ISERROR(SEARCH("fertig",E3)))</formula>
    </cfRule>
    <cfRule type="containsText" dxfId="16" priority="19" operator="containsText" text="offen">
      <formula>NOT(ISERROR(SEARCH("offen",E3)))</formula>
    </cfRule>
    <cfRule type="containsText" dxfId="15" priority="20" operator="containsText" text="Eskalation">
      <formula>NOT(ISERROR(SEARCH("Eskalation",E3)))</formula>
    </cfRule>
  </conditionalFormatting>
  <dataValidations count="1">
    <dataValidation type="list" allowBlank="1" showInputMessage="1" showErrorMessage="1" sqref="AH14 E74:E80 F3:F71" xr:uid="{3BE5C693-64C6-D945-9051-1459CF549DB7}">
      <formula1>$H$3:$H$6</formula1>
    </dataValidation>
  </dataValidations>
  <pageMargins left="0.7" right="0.7" top="0.78740157499999996" bottom="0.78740157499999996" header="0.3" footer="0.3"/>
  <pageSetup paperSize="9" orientation="portrait" horizontalDpi="0" verticalDpi="0"/>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c7972d5-97d0-4eec-9d23-e370075389b3">
      <Terms xmlns="http://schemas.microsoft.com/office/infopath/2007/PartnerControls"/>
    </lcf76f155ced4ddcb4097134ff3c332f>
    <TaxCatchAll xmlns="50e3150f-d676-45cf-95bd-53ebe4aa185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6F09B86AEDAFC459CF0CB2AAA13B8CB" ma:contentTypeVersion="16" ma:contentTypeDescription="Ein neues Dokument erstellen." ma:contentTypeScope="" ma:versionID="e2a311cbe472c706bfa692f3eee237c6">
  <xsd:schema xmlns:xsd="http://www.w3.org/2001/XMLSchema" xmlns:xs="http://www.w3.org/2001/XMLSchema" xmlns:p="http://schemas.microsoft.com/office/2006/metadata/properties" xmlns:ns2="5c7972d5-97d0-4eec-9d23-e370075389b3" xmlns:ns3="50e3150f-d676-45cf-95bd-53ebe4aa1857" targetNamespace="http://schemas.microsoft.com/office/2006/metadata/properties" ma:root="true" ma:fieldsID="e271fbadb29d159e410c854b159892bc" ns2:_="" ns3:_="">
    <xsd:import namespace="5c7972d5-97d0-4eec-9d23-e370075389b3"/>
    <xsd:import namespace="50e3150f-d676-45cf-95bd-53ebe4aa185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7972d5-97d0-4eec-9d23-e370075389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a5615aeb-e2e5-42f3-84f1-16a8286f2bb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e3150f-d676-45cf-95bd-53ebe4aa185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5eba5bc9-2797-48bb-8b97-a161f419ea03}" ma:internalName="TaxCatchAll" ma:showField="CatchAllData" ma:web="50e3150f-d676-45cf-95bd-53ebe4aa185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EBD7FD-08D2-4E34-898C-7AE4ADA79975}">
  <ds:schemaRefs>
    <ds:schemaRef ds:uri="http://schemas.microsoft.com/sharepoint/v3/contenttype/forms"/>
  </ds:schemaRefs>
</ds:datastoreItem>
</file>

<file path=customXml/itemProps2.xml><?xml version="1.0" encoding="utf-8"?>
<ds:datastoreItem xmlns:ds="http://schemas.openxmlformats.org/officeDocument/2006/customXml" ds:itemID="{A813E371-9D60-4A7F-B534-50E0F70B011A}">
  <ds:schemaRefs>
    <ds:schemaRef ds:uri="http://purl.org/dc/dcmitype/"/>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50e3150f-d676-45cf-95bd-53ebe4aa1857"/>
    <ds:schemaRef ds:uri="http://schemas.microsoft.com/office/infopath/2007/PartnerControls"/>
    <ds:schemaRef ds:uri="5c7972d5-97d0-4eec-9d23-e370075389b3"/>
    <ds:schemaRef ds:uri="http://www.w3.org/XML/1998/namespace"/>
  </ds:schemaRefs>
</ds:datastoreItem>
</file>

<file path=customXml/itemProps3.xml><?xml version="1.0" encoding="utf-8"?>
<ds:datastoreItem xmlns:ds="http://schemas.openxmlformats.org/officeDocument/2006/customXml" ds:itemID="{BB97C61E-654C-4143-87D6-7455526978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7972d5-97d0-4eec-9d23-e370075389b3"/>
    <ds:schemaRef ds:uri="50e3150f-d676-45cf-95bd-53ebe4aa18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Datensammlung</vt:lpstr>
      <vt:lpstr>Daten Ausschreibung</vt:lpstr>
      <vt:lpstr>Ausschreibung formatiert</vt:lpstr>
      <vt:lpstr>Meldeliste</vt:lpstr>
      <vt:lpstr>Meldungen</vt:lpstr>
      <vt:lpstr>Todo</vt:lpstr>
      <vt:lpstr>'Ausschreibung formatiert'!Druckbereich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Sprenger</dc:creator>
  <cp:lastModifiedBy>Jan Sprenger</cp:lastModifiedBy>
  <cp:lastPrinted>2022-11-04T12:53:10Z</cp:lastPrinted>
  <dcterms:created xsi:type="dcterms:W3CDTF">2022-01-06T11:15:44Z</dcterms:created>
  <dcterms:modified xsi:type="dcterms:W3CDTF">2022-11-04T12:53:41Z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0x010100B6F09B86AEDAFC459CF0CB2AAA13B8CB</vt:lpwstr>
  </property>
  <property fmtid="{D5CDD505-2E9C-101B-9397-08002B2CF9AE}" pid="3" name="MediaServiceImageTags">
    <vt:lpwstr/>
  </property>
</Properties>
</file>