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DieseArbeitsmappe" defaultThemeVersion="124226"/>
  <mc:AlternateContent xmlns:mc="http://schemas.openxmlformats.org/markup-compatibility/2006">
    <mc:Choice Requires="x15">
      <x15ac:absPath xmlns:x15ac="http://schemas.microsoft.com/office/spreadsheetml/2010/11/ac" url="C:\Users\thw\Desktop\"/>
    </mc:Choice>
  </mc:AlternateContent>
  <xr:revisionPtr revIDLastSave="0" documentId="13_ncr:1_{0A638FE8-C4FD-4E6D-8920-34F3409B24ED}" xr6:coauthVersionLast="47" xr6:coauthVersionMax="47" xr10:uidLastSave="{00000000-0000-0000-0000-000000000000}"/>
  <bookViews>
    <workbookView xWindow="-108" yWindow="-108" windowWidth="23256" windowHeight="13176" xr2:uid="{00000000-000D-0000-FFFF-FFFF00000000}"/>
  </bookViews>
  <sheets>
    <sheet name="Stammdaten" sheetId="6" r:id="rId1"/>
    <sheet name="8. Kyu" sheetId="14" r:id="rId2"/>
    <sheet name="7.-4. Kyu" sheetId="7" r:id="rId3"/>
    <sheet name="3.-1. Kyu" sheetId="8" r:id="rId4"/>
    <sheet name="JVB_COPY" sheetId="11" r:id="rId5"/>
    <sheet name="Urkunden(An Drucker anpassen!)" sheetId="13" r:id="rId6"/>
  </sheets>
  <definedNames>
    <definedName name="_xlnm.Print_Area" localSheetId="3">'3.-1. Kyu'!$A$1:$AO$32</definedName>
    <definedName name="_xlnm.Print_Area" localSheetId="2">'7.-4. Kyu'!$A$1:$AH$32</definedName>
    <definedName name="_xlnm.Print_Area" localSheetId="4">JVB_COPY!$A$1:$J$21</definedName>
    <definedName name="_xlnm.Print_Area" localSheetId="0">Stammdaten!$A$1:$E$25</definedName>
  </definedNames>
  <calcPr calcId="191029"/>
</workbook>
</file>

<file path=xl/calcChain.xml><?xml version="1.0" encoding="utf-8"?>
<calcChain xmlns="http://schemas.openxmlformats.org/spreadsheetml/2006/main">
  <c r="D6" i="14" l="1"/>
  <c r="E28" i="14"/>
  <c r="D28" i="14"/>
  <c r="C28" i="14"/>
  <c r="B28" i="14"/>
  <c r="G3" i="11"/>
  <c r="G4" i="11"/>
  <c r="G5" i="11"/>
  <c r="G6" i="11"/>
  <c r="G7" i="11"/>
  <c r="G8" i="11"/>
  <c r="G9" i="11"/>
  <c r="G10" i="11"/>
  <c r="G11" i="11"/>
  <c r="G12" i="11"/>
  <c r="G13" i="11"/>
  <c r="G14" i="11"/>
  <c r="G15" i="11"/>
  <c r="G16" i="11"/>
  <c r="G17" i="11"/>
  <c r="G18" i="11"/>
  <c r="G19" i="11"/>
  <c r="G20" i="11"/>
  <c r="G21" i="11"/>
  <c r="B7" i="14"/>
  <c r="C7" i="14"/>
  <c r="D7" i="14"/>
  <c r="E7" i="14"/>
  <c r="L7" i="14"/>
  <c r="B8" i="14"/>
  <c r="C8" i="14"/>
  <c r="D8" i="14"/>
  <c r="E8" i="14"/>
  <c r="L8" i="14"/>
  <c r="B9" i="14"/>
  <c r="C9" i="14"/>
  <c r="D9" i="14"/>
  <c r="E9" i="14"/>
  <c r="L9" i="14"/>
  <c r="B10" i="14"/>
  <c r="C10" i="14"/>
  <c r="D10" i="14"/>
  <c r="E10" i="14"/>
  <c r="L10" i="14"/>
  <c r="B11" i="14"/>
  <c r="C11" i="14"/>
  <c r="D11" i="14"/>
  <c r="E11" i="14"/>
  <c r="L11" i="14"/>
  <c r="B12" i="14"/>
  <c r="C12" i="14"/>
  <c r="D12" i="14"/>
  <c r="E12" i="14"/>
  <c r="L12" i="14"/>
  <c r="B13" i="14"/>
  <c r="C13" i="14"/>
  <c r="D13" i="14"/>
  <c r="E13" i="14"/>
  <c r="L13" i="14"/>
  <c r="B14" i="14"/>
  <c r="C14" i="14"/>
  <c r="D14" i="14"/>
  <c r="E14" i="14"/>
  <c r="L14" i="14"/>
  <c r="B15" i="14"/>
  <c r="C15" i="14"/>
  <c r="D15" i="14"/>
  <c r="E15" i="14"/>
  <c r="L15" i="14"/>
  <c r="B16" i="14"/>
  <c r="C16" i="14"/>
  <c r="D16" i="14"/>
  <c r="E16" i="14"/>
  <c r="L16" i="14"/>
  <c r="B17" i="14"/>
  <c r="C17" i="14"/>
  <c r="D17" i="14"/>
  <c r="E17" i="14"/>
  <c r="L17" i="14"/>
  <c r="B18" i="14"/>
  <c r="C18" i="14"/>
  <c r="D18" i="14"/>
  <c r="E18" i="14"/>
  <c r="L18" i="14"/>
  <c r="B19" i="14"/>
  <c r="C19" i="14"/>
  <c r="D19" i="14"/>
  <c r="E19" i="14"/>
  <c r="L19" i="14"/>
  <c r="B20" i="14"/>
  <c r="C20" i="14"/>
  <c r="D20" i="14"/>
  <c r="E20" i="14"/>
  <c r="L20" i="14"/>
  <c r="B21" i="14"/>
  <c r="C21" i="14"/>
  <c r="D21" i="14"/>
  <c r="E21" i="14"/>
  <c r="L21" i="14"/>
  <c r="B22" i="14"/>
  <c r="C22" i="14"/>
  <c r="D22" i="14"/>
  <c r="E22" i="14"/>
  <c r="L22" i="14"/>
  <c r="B23" i="14"/>
  <c r="C23" i="14"/>
  <c r="D23" i="14"/>
  <c r="E23" i="14"/>
  <c r="L23" i="14"/>
  <c r="B24" i="14"/>
  <c r="C24" i="14"/>
  <c r="D24" i="14"/>
  <c r="E24" i="14"/>
  <c r="L24" i="14"/>
  <c r="B25" i="14"/>
  <c r="C25" i="14"/>
  <c r="D25" i="14"/>
  <c r="E25" i="14"/>
  <c r="L25" i="14"/>
  <c r="L6" i="14"/>
  <c r="E6" i="14"/>
  <c r="C6" i="14"/>
  <c r="B6" i="14"/>
  <c r="G2" i="11"/>
  <c r="E28" i="8" l="1"/>
  <c r="J28" i="7"/>
  <c r="E28" i="7"/>
  <c r="K3" i="11"/>
  <c r="K4" i="11"/>
  <c r="K5" i="11"/>
  <c r="K6" i="11"/>
  <c r="K7" i="11"/>
  <c r="K8" i="11"/>
  <c r="K9" i="11"/>
  <c r="K10" i="11"/>
  <c r="K11" i="11"/>
  <c r="K12" i="11"/>
  <c r="K13" i="11"/>
  <c r="K14" i="11"/>
  <c r="K15" i="11"/>
  <c r="K16" i="11"/>
  <c r="K17" i="11"/>
  <c r="K18" i="11"/>
  <c r="K19" i="11"/>
  <c r="K20" i="11"/>
  <c r="K21" i="11"/>
  <c r="K2" i="11"/>
  <c r="H3" i="11"/>
  <c r="H4" i="11"/>
  <c r="H5" i="11"/>
  <c r="H6" i="11"/>
  <c r="H7" i="11"/>
  <c r="H8" i="11"/>
  <c r="H9" i="11"/>
  <c r="H10" i="11"/>
  <c r="H11" i="11"/>
  <c r="H12" i="11"/>
  <c r="H13" i="11"/>
  <c r="H14" i="11"/>
  <c r="H15" i="11"/>
  <c r="H16" i="11"/>
  <c r="H17" i="11"/>
  <c r="H18" i="11"/>
  <c r="H19" i="11"/>
  <c r="H20" i="11"/>
  <c r="H21" i="11"/>
  <c r="H2" i="11"/>
  <c r="A2" i="11"/>
  <c r="O4" i="11"/>
  <c r="O5" i="11"/>
  <c r="O9" i="11"/>
  <c r="O12" i="11"/>
  <c r="O13" i="11"/>
  <c r="O17" i="11"/>
  <c r="O21" i="11"/>
  <c r="A42" i="13"/>
  <c r="A44" i="13" s="1"/>
  <c r="A2" i="13"/>
  <c r="A8" i="13" s="1"/>
  <c r="A12" i="13"/>
  <c r="A20" i="13" s="1"/>
  <c r="A22" i="13"/>
  <c r="A30" i="13" s="1"/>
  <c r="A32" i="13"/>
  <c r="A38" i="13" s="1"/>
  <c r="A52" i="13"/>
  <c r="A58" i="13" s="1"/>
  <c r="A62" i="13"/>
  <c r="A68" i="13" s="1"/>
  <c r="A72" i="13"/>
  <c r="A80" i="13" s="1"/>
  <c r="A78" i="13"/>
  <c r="A82" i="13"/>
  <c r="A88" i="13" s="1"/>
  <c r="A92" i="13"/>
  <c r="A98" i="13"/>
  <c r="A100" i="13"/>
  <c r="A102" i="13"/>
  <c r="A108" i="13" s="1"/>
  <c r="A112" i="13"/>
  <c r="A118" i="13" s="1"/>
  <c r="A120" i="13"/>
  <c r="A122" i="13"/>
  <c r="A124" i="13" s="1"/>
  <c r="A132" i="13"/>
  <c r="A138" i="13"/>
  <c r="A140" i="13"/>
  <c r="A142" i="13"/>
  <c r="A148" i="13" s="1"/>
  <c r="A152" i="13"/>
  <c r="A158" i="13" s="1"/>
  <c r="A160" i="13"/>
  <c r="A162" i="13"/>
  <c r="A164" i="13" s="1"/>
  <c r="A172" i="13"/>
  <c r="A178" i="13"/>
  <c r="A180" i="13"/>
  <c r="A182" i="13"/>
  <c r="A190" i="13" s="1"/>
  <c r="A192" i="13"/>
  <c r="A200" i="13" s="1"/>
  <c r="A198" i="13"/>
  <c r="A194" i="13"/>
  <c r="A174" i="13"/>
  <c r="A154" i="13"/>
  <c r="A134" i="13"/>
  <c r="A114" i="13"/>
  <c r="A94" i="13"/>
  <c r="A74" i="13"/>
  <c r="A54" i="13"/>
  <c r="I3" i="11"/>
  <c r="J3" i="11"/>
  <c r="O3" i="11"/>
  <c r="I4" i="11"/>
  <c r="J4" i="11"/>
  <c r="I5" i="11"/>
  <c r="J5" i="11"/>
  <c r="I6" i="11"/>
  <c r="J6" i="11"/>
  <c r="O6" i="11"/>
  <c r="I7" i="11"/>
  <c r="J7" i="11"/>
  <c r="O7" i="11"/>
  <c r="O8" i="11"/>
  <c r="O10" i="11"/>
  <c r="O11" i="11"/>
  <c r="O14" i="11"/>
  <c r="O15" i="11"/>
  <c r="O16" i="11"/>
  <c r="O18" i="11"/>
  <c r="O19" i="11"/>
  <c r="O20" i="11"/>
  <c r="I2" i="11"/>
  <c r="J2" i="11"/>
  <c r="O2" i="11"/>
  <c r="J8" i="11"/>
  <c r="I8" i="11"/>
  <c r="J9" i="11"/>
  <c r="I9" i="11"/>
  <c r="J10" i="11"/>
  <c r="I10" i="11"/>
  <c r="J11" i="11"/>
  <c r="I11" i="11"/>
  <c r="J12" i="11"/>
  <c r="I12" i="11"/>
  <c r="J13" i="11"/>
  <c r="I13" i="11"/>
  <c r="J14" i="11"/>
  <c r="I14" i="11"/>
  <c r="J15" i="11"/>
  <c r="I15" i="11"/>
  <c r="J16" i="11"/>
  <c r="I16" i="11"/>
  <c r="J17" i="11"/>
  <c r="I17" i="11"/>
  <c r="J18" i="11"/>
  <c r="I18" i="11"/>
  <c r="J19" i="11"/>
  <c r="I19" i="11"/>
  <c r="J20" i="11"/>
  <c r="I20" i="11"/>
  <c r="J21" i="11"/>
  <c r="I21" i="11"/>
  <c r="F3" i="6"/>
  <c r="N3" i="11" s="1"/>
  <c r="F4" i="6"/>
  <c r="N4" i="11" s="1"/>
  <c r="F5" i="6"/>
  <c r="N5" i="11" s="1"/>
  <c r="F6" i="6"/>
  <c r="N6" i="11" s="1"/>
  <c r="F7" i="6"/>
  <c r="N7" i="11" s="1"/>
  <c r="F8" i="6"/>
  <c r="N8" i="11" s="1"/>
  <c r="F9" i="6"/>
  <c r="N9" i="11" s="1"/>
  <c r="F10" i="6"/>
  <c r="N10" i="11" s="1"/>
  <c r="F11" i="6"/>
  <c r="N11" i="11" s="1"/>
  <c r="F12" i="6"/>
  <c r="N12" i="11" s="1"/>
  <c r="F13" i="6"/>
  <c r="N13" i="11" s="1"/>
  <c r="F14" i="6"/>
  <c r="N14" i="11" s="1"/>
  <c r="F15" i="6"/>
  <c r="N15" i="11" s="1"/>
  <c r="F16" i="6"/>
  <c r="N16" i="11" s="1"/>
  <c r="F17" i="6"/>
  <c r="N17" i="11" s="1"/>
  <c r="F18" i="6"/>
  <c r="N18" i="11" s="1"/>
  <c r="F19" i="6"/>
  <c r="N19" i="11" s="1"/>
  <c r="F20" i="6"/>
  <c r="N20" i="11" s="1"/>
  <c r="F21" i="6"/>
  <c r="N21" i="11" s="1"/>
  <c r="F2" i="6"/>
  <c r="N2" i="11" s="1"/>
  <c r="M3" i="11"/>
  <c r="M4" i="11"/>
  <c r="M5" i="11"/>
  <c r="M6" i="11"/>
  <c r="M7" i="11"/>
  <c r="M8" i="11"/>
  <c r="M9" i="11"/>
  <c r="M10" i="11"/>
  <c r="M11" i="11"/>
  <c r="M12" i="11"/>
  <c r="M13" i="11"/>
  <c r="M14" i="11"/>
  <c r="M15" i="11"/>
  <c r="M16" i="11"/>
  <c r="M17" i="11"/>
  <c r="M18" i="11"/>
  <c r="M19" i="11"/>
  <c r="M20" i="11"/>
  <c r="M21" i="11"/>
  <c r="M2" i="11"/>
  <c r="L3" i="11"/>
  <c r="L4" i="11"/>
  <c r="L5" i="11"/>
  <c r="L6" i="11"/>
  <c r="L7" i="11"/>
  <c r="L8" i="11"/>
  <c r="L9" i="11"/>
  <c r="L10" i="11"/>
  <c r="L11" i="11"/>
  <c r="L12" i="11"/>
  <c r="L13" i="11"/>
  <c r="L14" i="11"/>
  <c r="L15" i="11"/>
  <c r="L16" i="11"/>
  <c r="L17" i="11"/>
  <c r="L18" i="11"/>
  <c r="L19" i="11"/>
  <c r="L20" i="11"/>
  <c r="L21" i="11"/>
  <c r="L2" i="11"/>
  <c r="AH6" i="7"/>
  <c r="AO7" i="8"/>
  <c r="AO8" i="8"/>
  <c r="AO9" i="8"/>
  <c r="AO10" i="8"/>
  <c r="AO11" i="8"/>
  <c r="AO12" i="8"/>
  <c r="AO13" i="8"/>
  <c r="AO14" i="8"/>
  <c r="AO15" i="8"/>
  <c r="AO16" i="8"/>
  <c r="AO17" i="8"/>
  <c r="AO18" i="8"/>
  <c r="AO19" i="8"/>
  <c r="AO20" i="8"/>
  <c r="AO21" i="8"/>
  <c r="AO22" i="8"/>
  <c r="AO23" i="8"/>
  <c r="AO24" i="8"/>
  <c r="AO25" i="8"/>
  <c r="AO6" i="8"/>
  <c r="AH7" i="7"/>
  <c r="AH8" i="7"/>
  <c r="AH9" i="7"/>
  <c r="AH10" i="7"/>
  <c r="AH11" i="7"/>
  <c r="AH12" i="7"/>
  <c r="AH13" i="7"/>
  <c r="AH14" i="7"/>
  <c r="AH15" i="7"/>
  <c r="AH16" i="7"/>
  <c r="AH17" i="7"/>
  <c r="AH18" i="7"/>
  <c r="AH19" i="7"/>
  <c r="AH20" i="7"/>
  <c r="AH21" i="7"/>
  <c r="AH22" i="7"/>
  <c r="AH23" i="7"/>
  <c r="AH24" i="7"/>
  <c r="AH25" i="7"/>
  <c r="E6" i="7"/>
  <c r="E7" i="8"/>
  <c r="E8" i="8"/>
  <c r="E9" i="8"/>
  <c r="E10" i="8"/>
  <c r="E11" i="8"/>
  <c r="E12" i="8"/>
  <c r="E13" i="8"/>
  <c r="E14" i="8"/>
  <c r="E15" i="8"/>
  <c r="E16" i="8"/>
  <c r="E17" i="8"/>
  <c r="E18" i="8"/>
  <c r="E19" i="8"/>
  <c r="E20" i="8"/>
  <c r="E21" i="8"/>
  <c r="E22" i="8"/>
  <c r="E23" i="8"/>
  <c r="E24" i="8"/>
  <c r="E25" i="8"/>
  <c r="E6" i="8"/>
  <c r="D7" i="8"/>
  <c r="D8" i="8"/>
  <c r="D9" i="8"/>
  <c r="D10" i="8"/>
  <c r="D11" i="8"/>
  <c r="D12" i="8"/>
  <c r="D13" i="8"/>
  <c r="D14" i="8"/>
  <c r="D15" i="8"/>
  <c r="D16" i="8"/>
  <c r="D17" i="8"/>
  <c r="D18" i="8"/>
  <c r="D19" i="8"/>
  <c r="D20" i="8"/>
  <c r="D21" i="8"/>
  <c r="D22" i="8"/>
  <c r="D23" i="8"/>
  <c r="D24" i="8"/>
  <c r="D25" i="8"/>
  <c r="D6" i="8"/>
  <c r="C7" i="8"/>
  <c r="C8" i="8"/>
  <c r="C9" i="8"/>
  <c r="C10" i="8"/>
  <c r="C11" i="8"/>
  <c r="C12" i="8"/>
  <c r="C13" i="8"/>
  <c r="C14" i="8"/>
  <c r="C15" i="8"/>
  <c r="C16" i="8"/>
  <c r="C17" i="8"/>
  <c r="C18" i="8"/>
  <c r="C19" i="8"/>
  <c r="C20" i="8"/>
  <c r="C21" i="8"/>
  <c r="C22" i="8"/>
  <c r="C23" i="8"/>
  <c r="C24" i="8"/>
  <c r="C25" i="8"/>
  <c r="C6" i="8"/>
  <c r="B6" i="8"/>
  <c r="B7" i="8"/>
  <c r="B8" i="8"/>
  <c r="B9" i="8"/>
  <c r="B10" i="8"/>
  <c r="B11" i="8"/>
  <c r="B12" i="8"/>
  <c r="B13" i="8"/>
  <c r="B14" i="8"/>
  <c r="B15" i="8"/>
  <c r="B16" i="8"/>
  <c r="B17" i="8"/>
  <c r="B18" i="8"/>
  <c r="B19" i="8"/>
  <c r="B20" i="8"/>
  <c r="B21" i="8"/>
  <c r="B22" i="8"/>
  <c r="B23" i="8"/>
  <c r="B24" i="8"/>
  <c r="B25" i="8"/>
  <c r="E7" i="7"/>
  <c r="E8" i="7"/>
  <c r="E9" i="7"/>
  <c r="E10" i="7"/>
  <c r="E11" i="7"/>
  <c r="E12" i="7"/>
  <c r="E13" i="7"/>
  <c r="E14" i="7"/>
  <c r="E15" i="7"/>
  <c r="E16" i="7"/>
  <c r="E17" i="7"/>
  <c r="E18" i="7"/>
  <c r="E19" i="7"/>
  <c r="E20" i="7"/>
  <c r="E21" i="7"/>
  <c r="E22" i="7"/>
  <c r="E23" i="7"/>
  <c r="E24" i="7"/>
  <c r="E25" i="7"/>
  <c r="D6" i="7"/>
  <c r="D7" i="7"/>
  <c r="D8" i="7"/>
  <c r="D9" i="7"/>
  <c r="D10" i="7"/>
  <c r="D11" i="7"/>
  <c r="D12" i="7"/>
  <c r="D13" i="7"/>
  <c r="D14" i="7"/>
  <c r="D15" i="7"/>
  <c r="D16" i="7"/>
  <c r="D17" i="7"/>
  <c r="D18" i="7"/>
  <c r="D19" i="7"/>
  <c r="D20" i="7"/>
  <c r="D21" i="7"/>
  <c r="D22" i="7"/>
  <c r="D23" i="7"/>
  <c r="D24" i="7"/>
  <c r="D25" i="7"/>
  <c r="C7" i="7"/>
  <c r="C8" i="7"/>
  <c r="C9" i="7"/>
  <c r="C10" i="7"/>
  <c r="C11" i="7"/>
  <c r="C12" i="7"/>
  <c r="C13" i="7"/>
  <c r="C14" i="7"/>
  <c r="C15" i="7"/>
  <c r="C16" i="7"/>
  <c r="C17" i="7"/>
  <c r="C18" i="7"/>
  <c r="C19" i="7"/>
  <c r="C20" i="7"/>
  <c r="C21" i="7"/>
  <c r="C22" i="7"/>
  <c r="C23" i="7"/>
  <c r="C24" i="7"/>
  <c r="C25" i="7"/>
  <c r="C6" i="7"/>
  <c r="B6" i="7"/>
  <c r="B7" i="7"/>
  <c r="B8" i="7"/>
  <c r="B9" i="7"/>
  <c r="B10" i="7"/>
  <c r="B11" i="7"/>
  <c r="B12" i="7"/>
  <c r="B13" i="7"/>
  <c r="B14" i="7"/>
  <c r="B15" i="7"/>
  <c r="B16" i="7"/>
  <c r="B17" i="7"/>
  <c r="B18" i="7"/>
  <c r="B19" i="7"/>
  <c r="B20" i="7"/>
  <c r="B21" i="7"/>
  <c r="B22" i="7"/>
  <c r="B23" i="7"/>
  <c r="B24" i="7"/>
  <c r="B25" i="7"/>
  <c r="B3" i="11"/>
  <c r="F3" i="11" s="1"/>
  <c r="B4" i="11"/>
  <c r="F4" i="11" s="1"/>
  <c r="B5" i="11"/>
  <c r="F5" i="11" s="1"/>
  <c r="B6" i="11"/>
  <c r="F6" i="11" s="1"/>
  <c r="B7" i="11"/>
  <c r="F7" i="11" s="1"/>
  <c r="B8" i="11"/>
  <c r="F8" i="11"/>
  <c r="B9" i="11"/>
  <c r="F9" i="11" s="1"/>
  <c r="B10" i="11"/>
  <c r="E10" i="11" s="1"/>
  <c r="F10" i="11"/>
  <c r="B11" i="11"/>
  <c r="F11" i="11" s="1"/>
  <c r="B12" i="11"/>
  <c r="F12" i="11"/>
  <c r="B13" i="11"/>
  <c r="F13" i="11" s="1"/>
  <c r="B14" i="11"/>
  <c r="E14" i="11" s="1"/>
  <c r="F14" i="11"/>
  <c r="B15" i="11"/>
  <c r="F15" i="11" s="1"/>
  <c r="B16" i="11"/>
  <c r="E16" i="11" s="1"/>
  <c r="F16" i="11"/>
  <c r="B17" i="11"/>
  <c r="F17" i="11" s="1"/>
  <c r="B18" i="11"/>
  <c r="E18" i="11" s="1"/>
  <c r="B19" i="11"/>
  <c r="F19" i="11" s="1"/>
  <c r="B20" i="11"/>
  <c r="F20" i="11" s="1"/>
  <c r="B21" i="11"/>
  <c r="F21" i="11" s="1"/>
  <c r="B2" i="11"/>
  <c r="E2" i="11" s="1"/>
  <c r="E8" i="11"/>
  <c r="E11" i="11"/>
  <c r="E12" i="11"/>
  <c r="E17" i="11"/>
  <c r="E20" i="11"/>
  <c r="D2" i="11"/>
  <c r="D3" i="11"/>
  <c r="D4" i="11"/>
  <c r="D5" i="11"/>
  <c r="D6" i="11"/>
  <c r="D7" i="11"/>
  <c r="D8" i="11"/>
  <c r="D9" i="11"/>
  <c r="D10" i="11"/>
  <c r="D11" i="11"/>
  <c r="D12" i="11"/>
  <c r="D13" i="11"/>
  <c r="D14" i="11"/>
  <c r="D15" i="11"/>
  <c r="D16" i="11"/>
  <c r="D17" i="11"/>
  <c r="D18" i="11"/>
  <c r="D19" i="11"/>
  <c r="D20" i="11"/>
  <c r="D21" i="11"/>
  <c r="D1" i="11"/>
  <c r="C1" i="11"/>
  <c r="C2" i="11"/>
  <c r="C3" i="11"/>
  <c r="C4" i="11"/>
  <c r="C5" i="11"/>
  <c r="C6" i="11"/>
  <c r="C7" i="11"/>
  <c r="C8" i="11"/>
  <c r="C9" i="11"/>
  <c r="C10" i="11"/>
  <c r="C11" i="11"/>
  <c r="C12" i="11"/>
  <c r="C13" i="11"/>
  <c r="C14" i="11"/>
  <c r="C15" i="11"/>
  <c r="C16" i="11"/>
  <c r="C17" i="11"/>
  <c r="C18" i="11"/>
  <c r="C19" i="11"/>
  <c r="C20" i="11"/>
  <c r="C21" i="11"/>
  <c r="B1" i="11"/>
  <c r="A3" i="11"/>
  <c r="A4" i="11"/>
  <c r="A5" i="11"/>
  <c r="A6" i="11"/>
  <c r="A7" i="11"/>
  <c r="A8" i="11"/>
  <c r="A9" i="11"/>
  <c r="A10" i="11"/>
  <c r="A11" i="11"/>
  <c r="A12" i="11"/>
  <c r="A13" i="11"/>
  <c r="A14" i="11"/>
  <c r="A15" i="11"/>
  <c r="A16" i="11"/>
  <c r="A17" i="11"/>
  <c r="A18" i="11"/>
  <c r="A19" i="11"/>
  <c r="A20" i="11"/>
  <c r="A21" i="11"/>
  <c r="A1" i="11"/>
  <c r="J28" i="8"/>
  <c r="R28" i="8"/>
  <c r="C28" i="8"/>
  <c r="B28" i="8"/>
  <c r="Q28" i="7"/>
  <c r="C28" i="7"/>
  <c r="B28" i="7"/>
  <c r="A60" i="13" l="1"/>
  <c r="E4" i="11"/>
  <c r="F2" i="11"/>
  <c r="E6" i="11"/>
  <c r="E3" i="11"/>
  <c r="A14" i="13"/>
  <c r="A50" i="13"/>
  <c r="A18" i="13"/>
  <c r="A48" i="13"/>
  <c r="E21" i="11"/>
  <c r="E15" i="11"/>
  <c r="E9" i="11"/>
  <c r="F18" i="11"/>
  <c r="E5" i="11"/>
  <c r="E13" i="11"/>
  <c r="E19" i="11"/>
  <c r="E7" i="11"/>
  <c r="A10" i="13"/>
  <c r="A24" i="13"/>
  <c r="A84" i="13"/>
  <c r="A28" i="13"/>
  <c r="A4" i="13"/>
  <c r="A170" i="13"/>
  <c r="A130" i="13"/>
  <c r="A90" i="13"/>
  <c r="A64" i="13"/>
  <c r="A104" i="13"/>
  <c r="A144" i="13"/>
  <c r="A184" i="13"/>
  <c r="A168" i="13"/>
  <c r="A128" i="13"/>
  <c r="A188" i="13"/>
  <c r="A150" i="13"/>
  <c r="A110" i="13"/>
  <c r="A70" i="13"/>
  <c r="A40" i="13"/>
  <c r="A3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author>
  </authors>
  <commentList>
    <comment ref="A1" authorId="0" shapeId="0" xr:uid="{00000000-0006-0000-0400-000001000000}">
      <text>
        <r>
          <rPr>
            <b/>
            <sz val="9"/>
            <color indexed="81"/>
            <rFont val="Tahoma"/>
            <charset val="1"/>
          </rPr>
          <t>Durch sehr unterschiedliche Druckersoftware/ typen ist oft eine Anpassung der Zeilenhöhen notwendig.
Auch die Schriften müssen eventuell angepasst werden.
Der/die dritte Prüfer/in ist hier nicht aufgeführt, da dieser Bereich bei einigen Druckern außerhalb des Druckbereiches liegt.
Bitte daran denken, beim Drucken nur die passenden Seiten zu den eingelegten Urkunden auzuwählen.</t>
        </r>
        <r>
          <rPr>
            <sz val="9"/>
            <color indexed="81"/>
            <rFont val="Tahoma"/>
            <charset val="1"/>
          </rPr>
          <t xml:space="preserve">
</t>
        </r>
      </text>
    </comment>
  </commentList>
</comments>
</file>

<file path=xl/sharedStrings.xml><?xml version="1.0" encoding="utf-8"?>
<sst xmlns="http://schemas.openxmlformats.org/spreadsheetml/2006/main" count="485" uniqueCount="442">
  <si>
    <t>Prüfungsprotokoll des JVB zur Graduierungsordnung des Deutschen Judo Bundes e.V.</t>
  </si>
  <si>
    <t>Nr.</t>
  </si>
  <si>
    <t>Name</t>
  </si>
  <si>
    <t>Vorname</t>
  </si>
  <si>
    <t>geb.am</t>
  </si>
  <si>
    <t>Pass Nr.</t>
  </si>
  <si>
    <t>Verein</t>
  </si>
  <si>
    <t>Datum</t>
  </si>
  <si>
    <t>Unterschrift:</t>
  </si>
  <si>
    <t>Bemerkungen</t>
  </si>
  <si>
    <t>Prüfer 1</t>
  </si>
  <si>
    <t>Prüfer 2</t>
  </si>
  <si>
    <t>Prüfer 3</t>
  </si>
  <si>
    <t>geb. am</t>
  </si>
  <si>
    <t>Prüfer</t>
  </si>
  <si>
    <t>Vereine</t>
  </si>
  <si>
    <t>Budo-Dojo-Berlin</t>
  </si>
  <si>
    <t>KiK e.V.</t>
  </si>
  <si>
    <t>Kokugikan e.V.</t>
  </si>
  <si>
    <t>KSV 1891 Spandau e.V.</t>
  </si>
  <si>
    <t>SG Friedrichshain Grün-Weiß 90 e.V.</t>
  </si>
  <si>
    <t>SV Berlin 2000 e.V.</t>
  </si>
  <si>
    <t>TSV Rudow 1888 e.V.</t>
  </si>
  <si>
    <t>TSV Spandau 1860 e.V.</t>
  </si>
  <si>
    <t>Turngemeinde in Berlin 1848 e.V.</t>
  </si>
  <si>
    <t>1. Prüfer</t>
  </si>
  <si>
    <t>Datum d.P.</t>
  </si>
  <si>
    <t>2. Prüfer</t>
  </si>
  <si>
    <t>3. Prüfer</t>
  </si>
  <si>
    <t>Grundprogramm (7. bis 4. Kyu)</t>
  </si>
  <si>
    <t xml:space="preserve"> Ukemi/Partnerverhalten</t>
  </si>
  <si>
    <t xml:space="preserve"> Tai-otoshi</t>
  </si>
  <si>
    <t xml:space="preserve"> O-goshi</t>
  </si>
  <si>
    <t xml:space="preserve"> Uki-goshi</t>
  </si>
  <si>
    <t xml:space="preserve"> Koshi-guruma</t>
  </si>
  <si>
    <t xml:space="preserve"> Harai-goshi (4. Kyu)</t>
  </si>
  <si>
    <t xml:space="preserve"> De-ashi-barei</t>
  </si>
  <si>
    <t xml:space="preserve"> O-soto-gari (4. Kyu)</t>
  </si>
  <si>
    <t xml:space="preserve"> Ko-soto-gari/gake</t>
  </si>
  <si>
    <t xml:space="preserve"> Sasae-tsurikomi-ashi</t>
  </si>
  <si>
    <t xml:space="preserve"> Kesa-gatame</t>
  </si>
  <si>
    <t xml:space="preserve"> Yoko-shiho-gatame</t>
  </si>
  <si>
    <t xml:space="preserve"> Kami-shiho-gatame</t>
  </si>
  <si>
    <t xml:space="preserve"> Tate-shiho-gatame</t>
  </si>
  <si>
    <t xml:space="preserve"> Juji-gatame</t>
  </si>
  <si>
    <t xml:space="preserve"> Ude-garami</t>
  </si>
  <si>
    <t xml:space="preserve"> Gyaku-juji-jime</t>
  </si>
  <si>
    <t xml:space="preserve"> Okuri-eri-jime</t>
  </si>
  <si>
    <t xml:space="preserve"> Anwendungen Boden</t>
  </si>
  <si>
    <t xml:space="preserve"> Randori</t>
  </si>
  <si>
    <t>verbindliche Techniken</t>
  </si>
  <si>
    <t>Unterschriften nur im Original notwendig</t>
  </si>
  <si>
    <t>benannte Techniken können durch ähnliche bzw. verwandte Techniken ersetzt werden</t>
  </si>
  <si>
    <t>7.Kyu</t>
  </si>
  <si>
    <t>6.Kyu</t>
  </si>
  <si>
    <t>4.Kyu</t>
  </si>
  <si>
    <t xml:space="preserve">4 Haltetechniken </t>
  </si>
  <si>
    <t>4 weitere Haltetechniken</t>
  </si>
  <si>
    <t>3 Hebeltechniken</t>
  </si>
  <si>
    <t>2 Haltegriffwechsel</t>
  </si>
  <si>
    <t>3 Haltegriffwechsel</t>
  </si>
  <si>
    <t>Standardsituationen Boden 7.-5.K</t>
  </si>
  <si>
    <t>Übergang vom Werfen zum Halten</t>
  </si>
  <si>
    <t>Angriff gegen die Bankposition</t>
  </si>
  <si>
    <t>Angriff aus der eigenen Rückenl.</t>
  </si>
  <si>
    <t>Umdreher Bauchlage -Haltetechnik</t>
  </si>
  <si>
    <t>Lösen der Beinklammer</t>
  </si>
  <si>
    <t>Angriff gegen die gegnerische Rückenl.</t>
  </si>
  <si>
    <t>3. - 1. Kyu</t>
  </si>
  <si>
    <t xml:space="preserve"> Nage-waza Grundprogramm</t>
  </si>
  <si>
    <t xml:space="preserve"> Tomoe-nage (3.Kyu)</t>
  </si>
  <si>
    <t xml:space="preserve"> Tani-otoshi (3.Kyu)</t>
  </si>
  <si>
    <t xml:space="preserve"> Okuri-ashi-barei</t>
  </si>
  <si>
    <t xml:space="preserve"> Tsuri-goshi</t>
  </si>
  <si>
    <t xml:space="preserve"> Soto-makikome (2.Kyu)</t>
  </si>
  <si>
    <t xml:space="preserve"> Sumi-gaeshi (2.Kyu)</t>
  </si>
  <si>
    <t xml:space="preserve"> Ashi-guruma</t>
  </si>
  <si>
    <t xml:space="preserve"> Utsuri-goshi</t>
  </si>
  <si>
    <t xml:space="preserve"> Ura-nage (1.Kyu)</t>
  </si>
  <si>
    <t xml:space="preserve"> Uki-otoshi</t>
  </si>
  <si>
    <t xml:space="preserve"> Kata-guruma</t>
  </si>
  <si>
    <t xml:space="preserve"> Anwendungen Stand</t>
  </si>
  <si>
    <t xml:space="preserve"> Ne-waza Grundprogramm</t>
  </si>
  <si>
    <t xml:space="preserve"> Hiza-gatame (3.Kyu)</t>
  </si>
  <si>
    <t xml:space="preserve"> Sankaku Gatame (3.Kyu)</t>
  </si>
  <si>
    <t xml:space="preserve"> Ashi-gatame</t>
  </si>
  <si>
    <t xml:space="preserve"> Hara Gatame</t>
  </si>
  <si>
    <t xml:space="preserve"> Gyaku-juji-jime (2.Kyu)</t>
  </si>
  <si>
    <t xml:space="preserve"> Koshi-jime (2.Kyu)</t>
  </si>
  <si>
    <t xml:space="preserve"> Hadake-jime</t>
  </si>
  <si>
    <t xml:space="preserve"> Kataha-jime</t>
  </si>
  <si>
    <t xml:space="preserve"> Okuri-eri-jime (1.Kyu)</t>
  </si>
  <si>
    <t xml:space="preserve"> Sode-guruma-jime (1.Kyu)</t>
  </si>
  <si>
    <t xml:space="preserve"> Sankaku-jime</t>
  </si>
  <si>
    <t xml:space="preserve"> Tsurikomi-jime</t>
  </si>
  <si>
    <t xml:space="preserve"> Positionswechsel</t>
  </si>
  <si>
    <t xml:space="preserve"> Selbstverteidigung ve.16. LJ.</t>
  </si>
  <si>
    <t xml:space="preserve"> Taiso ve. 16. LJ.</t>
  </si>
  <si>
    <t xml:space="preserve"> Kata ve. 13. LJ.</t>
  </si>
  <si>
    <t xml:space="preserve"> Randori ve 13. LJ.</t>
  </si>
  <si>
    <r>
      <t xml:space="preserve"> neuer Grad       </t>
    </r>
    <r>
      <rPr>
        <b/>
        <sz val="6"/>
        <rFont val="Arial"/>
        <family val="2"/>
      </rPr>
      <t xml:space="preserve"> (nur Zahl)</t>
    </r>
  </si>
  <si>
    <t>2. Kyu</t>
  </si>
  <si>
    <t>15 Nage-waza (3 EWP)</t>
  </si>
  <si>
    <t>18 Nage-waza (6 EWP)</t>
  </si>
  <si>
    <t>20 Nage-waza (9 EWP)</t>
  </si>
  <si>
    <t>1x Konter, 1x Finte, 1x Kombination</t>
  </si>
  <si>
    <t>Grifferarbeitung mit Wurf, 1x Ai-jutsu und 1x Kenka-jutsu</t>
  </si>
  <si>
    <t>2x Konter, 2x Finte, 2x Kombination</t>
  </si>
  <si>
    <t>1. Kyu, individueller Schwerpunkt (Alternativen)</t>
  </si>
  <si>
    <t>*Darstellung der eigenen individuellen Kampfkonzeption (Stand und Boden)
*Demonstration einer Zusammenstellung von zehn technischen Aktionen aus Kata des Dan- Programms nach Wahl
*Selbstverteidigung (ab vollendetem 16. Lebensjahr)
*Taiso mit technischen Inhalten des Judo (ab vollendetem 16. Lebensjahr)</t>
  </si>
  <si>
    <t>3. Kyu</t>
  </si>
  <si>
    <t>1. Kyu</t>
  </si>
  <si>
    <t>3 Würgetechniken</t>
  </si>
  <si>
    <t>4 Würgetechniken</t>
  </si>
  <si>
    <t>Standardsituationen 7. - 4. Kyu</t>
  </si>
  <si>
    <t>1 Positionswechsel</t>
  </si>
  <si>
    <t>2 Positionswechsel</t>
  </si>
  <si>
    <t>3 Positionswechsel</t>
  </si>
  <si>
    <t>2 Übergang Stand Boden aus 2 GV</t>
  </si>
  <si>
    <t xml:space="preserve"> neuer Grad        (nur Zahl)</t>
  </si>
  <si>
    <t>3 von 16 Wurftechniken</t>
  </si>
  <si>
    <t>6 von 16 Wurftechniken</t>
  </si>
  <si>
    <t>9 von 16 Wurftechniken</t>
  </si>
  <si>
    <t>12 von 16 Wurftechniken</t>
  </si>
  <si>
    <t>1 Eindrehtechnik zur Hauptseite</t>
  </si>
  <si>
    <t>2 Eindrehtechniken zur Hauptseite</t>
  </si>
  <si>
    <t>3 Eindrehtechniken zur Hauptseite</t>
  </si>
  <si>
    <t>alle verbindlichen Techniken</t>
  </si>
  <si>
    <t>1 Fußtechnik</t>
  </si>
  <si>
    <t>2 Fußtechniken</t>
  </si>
  <si>
    <t>3 Fußtechniken</t>
  </si>
  <si>
    <t>1 Eindrehtechnik zur Gegenseite</t>
  </si>
  <si>
    <t>2 Eindrehtechniken zur Gegenseite</t>
  </si>
  <si>
    <t>5.Kyu</t>
  </si>
  <si>
    <t xml:space="preserve"> (vollendetes 8. Lebensjahr)</t>
  </si>
  <si>
    <t>Anforderungen 7. - 4. Kyu (Grundprogramm)</t>
  </si>
  <si>
    <t xml:space="preserve"> O-uchi-gari</t>
  </si>
  <si>
    <t xml:space="preserve"> Ko-uchi-gari</t>
  </si>
  <si>
    <t>Anforderungen 3. - 1. Kyu (Erweiterungsprogramm)</t>
  </si>
  <si>
    <t xml:space="preserve"> (vollendetes 11. Lebensjahr)</t>
  </si>
  <si>
    <t xml:space="preserve"> (vollendetes 13. Lebensjahr)</t>
  </si>
  <si>
    <t>Standardsituationen 7. - 3. Kyu</t>
  </si>
  <si>
    <t>Standardsituationen 7. - 2. Kyu</t>
  </si>
  <si>
    <t xml:space="preserve"> Uchi-mata (4.Kyu)</t>
  </si>
  <si>
    <t xml:space="preserve"> Ko-uchi-makikomi (1.Kyu)</t>
  </si>
  <si>
    <t xml:space="preserve">Hinweise zu diesem Listensystem: </t>
  </si>
  <si>
    <t>n G</t>
  </si>
  <si>
    <t>angestrebter Grad</t>
  </si>
  <si>
    <t>Aoki, Mitsuyoshi/190</t>
  </si>
  <si>
    <t>Balke, Lina/250</t>
  </si>
  <si>
    <t>Bartel, Ralph/12</t>
  </si>
  <si>
    <t>Bartholomae, Sven/Probe</t>
  </si>
  <si>
    <t>Beischmidt, Marco/3</t>
  </si>
  <si>
    <t>Benkert, Andrea/338</t>
  </si>
  <si>
    <t>Berndt, Justin/Probe</t>
  </si>
  <si>
    <t>Bock, Martin/16</t>
  </si>
  <si>
    <t>Bognar, Edina/254</t>
  </si>
  <si>
    <t>Bognár, Sebastian/143</t>
  </si>
  <si>
    <t>Bohnsack, Wolfgang/17</t>
  </si>
  <si>
    <t>Borko, Christopher/Probe</t>
  </si>
  <si>
    <t>Borko, Oliver/Probe</t>
  </si>
  <si>
    <t>Bourrellier, Xavier/376</t>
  </si>
  <si>
    <t>Bracher, Bertram/220</t>
  </si>
  <si>
    <t>Bunk, Reinhard/196</t>
  </si>
  <si>
    <t>Christ, Colin/383</t>
  </si>
  <si>
    <t>Davarifard, Paiman/219</t>
  </si>
  <si>
    <t>Delorme, Frank/21</t>
  </si>
  <si>
    <t>Dietsch, Matthias/356</t>
  </si>
  <si>
    <t>Dobberphul, Tobias/22</t>
  </si>
  <si>
    <t>Dommel, Jörg/362</t>
  </si>
  <si>
    <t>Ebersbach, Torsten/24</t>
  </si>
  <si>
    <t>Eckert, Christoph/369</t>
  </si>
  <si>
    <t>Erdmann, Thomas/324</t>
  </si>
  <si>
    <t>Ernst, Robert/294</t>
  </si>
  <si>
    <t>Falkenberg, Rainer/Probe</t>
  </si>
  <si>
    <t>Feld, Sabrina/377</t>
  </si>
  <si>
    <t>Fink, Niklas/359</t>
  </si>
  <si>
    <t>Gley, Jochen/379</t>
  </si>
  <si>
    <t>Görtz, Laura/364</t>
  </si>
  <si>
    <t>Goschin, Michelle/378</t>
  </si>
  <si>
    <t>Gruhlich, Andreas/306</t>
  </si>
  <si>
    <t>Günther, Enrico/248</t>
  </si>
  <si>
    <t>Haase, David/365</t>
  </si>
  <si>
    <t>Haberstroh, Roman/302</t>
  </si>
  <si>
    <t>Hampe, Olaf/363</t>
  </si>
  <si>
    <t>Hannow, Matthias/34</t>
  </si>
  <si>
    <t>Hasenpusch, Detlef/37</t>
  </si>
  <si>
    <t>Hauenstein, Vivian/322</t>
  </si>
  <si>
    <t>Hensel, Sven/335</t>
  </si>
  <si>
    <t>Hertel, Eric/Probe</t>
  </si>
  <si>
    <t>Hertel, Marc/Probe</t>
  </si>
  <si>
    <t>Hilbig, Horst/178</t>
  </si>
  <si>
    <t>Hoffmann, Marcus/361</t>
  </si>
  <si>
    <t>Kachel, Torsten/41</t>
  </si>
  <si>
    <t>Kachel, Hannes/Probe</t>
  </si>
  <si>
    <t>Karagülle, Atilla/45</t>
  </si>
  <si>
    <t>Karnopp, Andreas/46</t>
  </si>
  <si>
    <t>Karstädt, Wulf/47</t>
  </si>
  <si>
    <t>Kleinen, Daniel/277</t>
  </si>
  <si>
    <t>Klemenz, Gunnar/280</t>
  </si>
  <si>
    <t>Knospe, Sarah/301</t>
  </si>
  <si>
    <t>Köhler, Ingo/308</t>
  </si>
  <si>
    <t>Kordi, Wissem/276</t>
  </si>
  <si>
    <t>Kortmann, Daniela/287</t>
  </si>
  <si>
    <t>Kramkowski, Paul-Erik/Probe</t>
  </si>
  <si>
    <t>Krause, Josephin/Probe</t>
  </si>
  <si>
    <t>Krepp, Annica/349</t>
  </si>
  <si>
    <t>Kronenberg, Matthias/342</t>
  </si>
  <si>
    <t>Künstler, Manfred/153</t>
  </si>
  <si>
    <t>Kurth, Max/347</t>
  </si>
  <si>
    <t>Latza, Manuel/385</t>
  </si>
  <si>
    <t>Lebreton, Claudia/386</t>
  </si>
  <si>
    <t>Ledieu, Emmanuel/267</t>
  </si>
  <si>
    <t>Lehmann, Uwe/312</t>
  </si>
  <si>
    <t>Liedtke, Maik/62</t>
  </si>
  <si>
    <t>Luhm, Florian/329</t>
  </si>
  <si>
    <t>Machulik, Astrid/67</t>
  </si>
  <si>
    <t>Machulik, Stephan/68</t>
  </si>
  <si>
    <t>Martens, Dennis/71</t>
  </si>
  <si>
    <t>Marx, Sven/351</t>
  </si>
  <si>
    <t>Marzok, Irina/72</t>
  </si>
  <si>
    <t>Meißner, Johannes/200</t>
  </si>
  <si>
    <t>Meyer-Grant, Constantin/313</t>
  </si>
  <si>
    <t>Morzinek, Nicole/298</t>
  </si>
  <si>
    <t>Morzinek, Franziska/299</t>
  </si>
  <si>
    <t>Müller, Sven/387</t>
  </si>
  <si>
    <t>Nemitz, Fabian/344</t>
  </si>
  <si>
    <t>Neumann, Carsten/271</t>
  </si>
  <si>
    <t>Nietner, Marcus/314</t>
  </si>
  <si>
    <t>Nitsche, Julia/350</t>
  </si>
  <si>
    <t>Pacholleck, Melanie/81</t>
  </si>
  <si>
    <t>Pagel, Gajus/83</t>
  </si>
  <si>
    <t>Poljak, Benjamin/251</t>
  </si>
  <si>
    <t>Quakatz, Ingo/Probe</t>
  </si>
  <si>
    <t>Rascher, Nike/Probe</t>
  </si>
  <si>
    <t>Ressler, Thorsten/Probe</t>
  </si>
  <si>
    <t>Rick, Andreas/91</t>
  </si>
  <si>
    <t>Riemer, Janine/147</t>
  </si>
  <si>
    <t>Rogausch, Edelgard/93</t>
  </si>
  <si>
    <t>Rohland, Steffen/339</t>
  </si>
  <si>
    <t>Rühl, Oliver/371</t>
  </si>
  <si>
    <t>Rumpf, Martin/343</t>
  </si>
  <si>
    <t>Schäfer-Menchetti, Nicholas/279</t>
  </si>
  <si>
    <t>Scherfner, Mike/96</t>
  </si>
  <si>
    <t>Schilk, Reiner/318</t>
  </si>
  <si>
    <t>Schneehardt, Maria/340</t>
  </si>
  <si>
    <t>Schneider, Dietrich/321</t>
  </si>
  <si>
    <t>Schneider, Katrin/171</t>
  </si>
  <si>
    <t>Scholz, Jörg/330</t>
  </si>
  <si>
    <t>Schröder, Hans-Joachim/101</t>
  </si>
  <si>
    <t>Schunke, Karin/104</t>
  </si>
  <si>
    <t>Schwesig, Uwe/138</t>
  </si>
  <si>
    <t>Simon, Angelique/337</t>
  </si>
  <si>
    <t>Simon, Erik/366</t>
  </si>
  <si>
    <t>Simon, Elke/109</t>
  </si>
  <si>
    <t>Sommerfeld, Hagen/Probe</t>
  </si>
  <si>
    <t>Sparmann, Andreas/162</t>
  </si>
  <si>
    <t>Sperling, Lars/292</t>
  </si>
  <si>
    <t>Spiegel, Jakob/319</t>
  </si>
  <si>
    <t>Spörke, Dirk/Probe</t>
  </si>
  <si>
    <t>Sprenger, Jan/372</t>
  </si>
  <si>
    <t>Stähler, Christof/236</t>
  </si>
  <si>
    <t>Stebner, Jens/293</t>
  </si>
  <si>
    <t>Stix, Patrick/119</t>
  </si>
  <si>
    <t>Stojkovic, Marco/327</t>
  </si>
  <si>
    <t>Strack, Dietmar/114</t>
  </si>
  <si>
    <t>Stransky, Anna/Probe</t>
  </si>
  <si>
    <t>Strosche, Olaf/353</t>
  </si>
  <si>
    <t>Süß, Fabian/375</t>
  </si>
  <si>
    <t>Tarun, Christian/320</t>
  </si>
  <si>
    <t>Tietz, Udo/331</t>
  </si>
  <si>
    <t>Voigtmann, Joachim/381</t>
  </si>
  <si>
    <t>Wawrzinek, Thomas/161</t>
  </si>
  <si>
    <t>Weber, Andrea/165</t>
  </si>
  <si>
    <t>Weber, Thomas/4</t>
  </si>
  <si>
    <t>Weichert, Thomas/275</t>
  </si>
  <si>
    <t>Wendland, Daniela/126</t>
  </si>
  <si>
    <t>Wernicke, Daniel/274</t>
  </si>
  <si>
    <t>Wilsenack, Enrico/132</t>
  </si>
  <si>
    <t>Worrack, Jörg/135</t>
  </si>
  <si>
    <t>Wurm, Thilo/Probe</t>
  </si>
  <si>
    <t>Aepfler, Heiko/7</t>
  </si>
  <si>
    <t>Balke, Dirk/11</t>
  </si>
  <si>
    <t>Bischof, Jens-Peter/146</t>
  </si>
  <si>
    <t>Fischer, Lena/281</t>
  </si>
  <si>
    <t>Habermann, Uwe/32</t>
  </si>
  <si>
    <t>Härtig, Andreas/156</t>
  </si>
  <si>
    <t>Heu, Sascha/284</t>
  </si>
  <si>
    <t>Heuer, Kristina/225</t>
  </si>
  <si>
    <t>Marten, Tom/384</t>
  </si>
  <si>
    <t>Muschkowski, Mario/215</t>
  </si>
  <si>
    <t>Nelson, Michael/76</t>
  </si>
  <si>
    <t>Neuber, Sven/269</t>
  </si>
  <si>
    <t>Perner, Torsten/84</t>
  </si>
  <si>
    <t>Piske, Kerstin/85</t>
  </si>
  <si>
    <t>Schwärmer, Christiane/107</t>
  </si>
  <si>
    <t>Shareef, Hussain/159</t>
  </si>
  <si>
    <t>Sielaff, Marco/1</t>
  </si>
  <si>
    <t>Steigmann, Stephan/112</t>
  </si>
  <si>
    <t>Wolf, Oliver/265</t>
  </si>
  <si>
    <t>n2</t>
  </si>
  <si>
    <t>n3</t>
  </si>
  <si>
    <t>n1</t>
  </si>
  <si>
    <t xml:space="preserve"> angestrebter Grad</t>
  </si>
  <si>
    <t>Hinweise zur Nutzung weiter unten auf dieser Seite!</t>
  </si>
  <si>
    <t>Hinweise bitte an Th. Weber (judo.web@web.de)</t>
  </si>
  <si>
    <t>*Stammdaten werden automatisch aus der Tabelle "Stammdaten" übernommen und können/ sollten hier nicht geändert werden.</t>
  </si>
  <si>
    <t>Mindestalter</t>
  </si>
  <si>
    <t>Anzahl der Prüfer</t>
  </si>
  <si>
    <t>Blanck, Antje/390</t>
  </si>
  <si>
    <t>Dämpfert, Paul/264</t>
  </si>
  <si>
    <t>Dressel, Manfred/23</t>
  </si>
  <si>
    <t>Edlinger, Franz/368</t>
  </si>
  <si>
    <t>Haase, Hendrik/392</t>
  </si>
  <si>
    <t>Kaufmann, Jens/155</t>
  </si>
  <si>
    <t>Klempert, Harry/52</t>
  </si>
  <si>
    <t>Kunze, Wilfried/58</t>
  </si>
  <si>
    <t>Marzok, Katharina/240</t>
  </si>
  <si>
    <t>Mrozek, Lisa/352</t>
  </si>
  <si>
    <t>Patelscheck, Mirco/382</t>
  </si>
  <si>
    <t>Schneider, Wolfgang/100</t>
  </si>
  <si>
    <t>Schneider, Cheyenne/391</t>
  </si>
  <si>
    <t>Siebert, Matthias/108</t>
  </si>
  <si>
    <t>Uhlig, Peter/231</t>
  </si>
  <si>
    <t>Weber, Sonja/123</t>
  </si>
  <si>
    <t>Weiß, Michael/131</t>
  </si>
  <si>
    <t>Hajime e.V.</t>
  </si>
  <si>
    <t xml:space="preserve"> Morote-seoi-nage</t>
  </si>
  <si>
    <t xml:space="preserve"> Sode-tsurikomi-goshi</t>
  </si>
  <si>
    <t xml:space="preserve"> Tsurikomi-goshi</t>
  </si>
  <si>
    <t xml:space="preserve"> Ippon-seoi-nage</t>
  </si>
  <si>
    <t>3 Eindrehtechniken zur Haupts.</t>
  </si>
  <si>
    <t>3 Eindrehtechniken zur Gegens.</t>
  </si>
  <si>
    <t>4 Befreiungen aus Halteten</t>
  </si>
  <si>
    <t>Standards. Boden 7.-6.K</t>
  </si>
  <si>
    <t>John von Freyend, Hannah/373</t>
  </si>
  <si>
    <t>von Leupoldt, Carsten/121</t>
  </si>
  <si>
    <t>von Leupoldt, Heike/167</t>
  </si>
  <si>
    <t>von Münchow, Jonas/323</t>
  </si>
  <si>
    <t>27.10.2022</t>
  </si>
  <si>
    <t>Adam, Andreas/394</t>
  </si>
  <si>
    <t>Jüttner, Thomas/333</t>
  </si>
  <si>
    <t>Kamps- Weißenow, Jonas/389</t>
  </si>
  <si>
    <t>Kreuter, Juliane/395</t>
  </si>
  <si>
    <t>Stobernack, SebastianUlrich/380</t>
  </si>
  <si>
    <t>Tetzeli von Rosador, Leonardo/354</t>
  </si>
  <si>
    <t>Winkler geb. Trispel, Robert/272</t>
  </si>
  <si>
    <t>Zafarani, Seyed Hesam/358</t>
  </si>
  <si>
    <t>TuS Wannsee 1896 e.V.</t>
  </si>
  <si>
    <t>SC Lotos Berlin e.V.</t>
  </si>
  <si>
    <t>Kissk, Kevin/Probe</t>
  </si>
  <si>
    <t>Meyer, Alexander/374</t>
  </si>
  <si>
    <t>Schmidt, Maurice/370</t>
  </si>
  <si>
    <t>Zähringer, Norbert/297</t>
  </si>
  <si>
    <t>1. Friedrichshainer BC ’90 e.V.</t>
  </si>
  <si>
    <t>1. JC Märkisches Viertel 1968 e.V.</t>
  </si>
  <si>
    <t>Kyudo-Dojo Berlin e.V.</t>
  </si>
  <si>
    <t>Arashi JKC e.V.</t>
  </si>
  <si>
    <t>OSC Berlin e. V.</t>
  </si>
  <si>
    <t>ASV Berlin e.V.</t>
  </si>
  <si>
    <t>Polizei SV Berlin e.V.</t>
  </si>
  <si>
    <t>BC Berlin e.V.</t>
  </si>
  <si>
    <t>PSV Olympia Berlin e.V.</t>
  </si>
  <si>
    <t>BC Dento e.V.</t>
  </si>
  <si>
    <t>SC Berlin e.V.</t>
  </si>
  <si>
    <t>BC Randori Berlin e.V.</t>
  </si>
  <si>
    <t>SC Bushido e.V.</t>
  </si>
  <si>
    <t>BC Samurai Berlin e.V.</t>
  </si>
  <si>
    <t>SC Charis 02 e.V.</t>
  </si>
  <si>
    <t>BC Senshu e.V.</t>
  </si>
  <si>
    <t>Berliner Judo Freunde 1955 e.V.</t>
  </si>
  <si>
    <t>SC Nest 73 e.V.</t>
  </si>
  <si>
    <t>Berliner Kampfgemeinschaft e.V.</t>
  </si>
  <si>
    <t>SC Siemensstadt Berlin e.V.</t>
  </si>
  <si>
    <t>Berliner Sport-Verein 1892 e.V.</t>
  </si>
  <si>
    <t>SF Kladow e.V.</t>
  </si>
  <si>
    <t>BSG Berliner Feuerwehr e.V.</t>
  </si>
  <si>
    <t>SG Bergmann-Borsig e.V.</t>
  </si>
  <si>
    <t>SG Fernsehen Berlin e.V.</t>
  </si>
  <si>
    <t>DJK Süd Berlin e.V.</t>
  </si>
  <si>
    <t>DJK Wilmersdorf e.V.</t>
  </si>
  <si>
    <t>Spandauer Judo-Club 1951 e.V.</t>
  </si>
  <si>
    <t>EBJC 1922 e.V.</t>
  </si>
  <si>
    <t>Sport-Dojo Berlin e.V.</t>
  </si>
  <si>
    <t>Erste Dt. Kendo-Gesellschaft e.V.</t>
  </si>
  <si>
    <t>Sport-Hasen-Spandau e.V.</t>
  </si>
  <si>
    <t>Goldener Drache e.V.</t>
  </si>
  <si>
    <t>SSG Humboldt zu Berlin e.V.</t>
  </si>
  <si>
    <t>SSV Rotation Berlin e.V.</t>
  </si>
  <si>
    <t>Hellersdorfer ACB e.V.</t>
  </si>
  <si>
    <t>Hohenschönh. Judo Tempel e.V.</t>
  </si>
  <si>
    <t>SV Justitia Berlin e.V.</t>
  </si>
  <si>
    <t>Ikigai Judo Berlin e.V.</t>
  </si>
  <si>
    <t>SV Luftfahrt Berlin e.V.</t>
  </si>
  <si>
    <t>JKK Nippon Berlin e.V.</t>
  </si>
  <si>
    <t>Tempelhofer Judo Freunde e.V.</t>
  </si>
  <si>
    <t>Judo-Club ’03 Berlin e.V.</t>
  </si>
  <si>
    <t>TSV Berlin-Wittenau 1896 e.V.</t>
  </si>
  <si>
    <t>Judo-Club Kano Berlin e.V.</t>
  </si>
  <si>
    <t>TSV GutsMuths 1861 e.V.</t>
  </si>
  <si>
    <t>Judo-Club Lichtenrade e.V.</t>
  </si>
  <si>
    <t>Judo Team Berlin e.V.</t>
  </si>
  <si>
    <t>Judoverein Pankow e.V.</t>
  </si>
  <si>
    <t>Kaizen Berlin e.V.</t>
  </si>
  <si>
    <t>TuS Hellersdorf 88 e.V.</t>
  </si>
  <si>
    <t>Karate Dojo Edo-Berlin e.V.</t>
  </si>
  <si>
    <t>Kenshinkai Berlin e.V.</t>
  </si>
  <si>
    <t>TVB Charlottenburg e.V.</t>
  </si>
  <si>
    <t>VfL Tegel 1891 e.V.</t>
  </si>
  <si>
    <t>KK Karow e.V.</t>
  </si>
  <si>
    <t>VfL Zehlendorf e.V.</t>
  </si>
  <si>
    <t>Kobukai Berlin e.V.</t>
  </si>
  <si>
    <t>Wu Shu Men e.V.</t>
  </si>
  <si>
    <t>Kodokan Berlin e.V.</t>
  </si>
  <si>
    <t>Xin Wu Dao Men e.V.</t>
  </si>
  <si>
    <t>Yoshinjuku e.V.</t>
  </si>
  <si>
    <t>KSC Obi e.V.</t>
  </si>
  <si>
    <t>Judo AG</t>
  </si>
  <si>
    <t>Studenten HU FU TU</t>
  </si>
  <si>
    <t>Zeilermeier, Christian/315</t>
  </si>
  <si>
    <t>Kätel, Nicole/317</t>
  </si>
  <si>
    <t>Huschert, Eckehard/39</t>
  </si>
  <si>
    <t>Kayser, Jasmin/341</t>
  </si>
  <si>
    <t>Kaczmarek, Christian/111</t>
  </si>
  <si>
    <r>
      <t xml:space="preserve">Bitte in dieser Liste zuerst die gelben Felder ausfüllen. Für den Verein und die Prüfer nur die Auswahlmöglichkeiten verwenden. Änderungen an der Prüfer- bzw. Vereinsliste nur durch den JVB. 2. ggf. 3. Prüfer, wenn nicht benötigt, einfach leer lassen. Dann die "Pass Nr./Urkunden Nr", "Name", "Vorname", "geb. am" und "angestrebten Grad" eintragen/ hinein kopieren. Bitte dabei keine "Leerzeilen" zwischen den Judoka entstehen lassen. Die Tabellenblätter "...Kyu" können dann ausgewählt und ggf. gedruckt werden. Nach der Prüfung den "neuen Grad" in der entsprechenden Tabelle eintragen und diese gesamte .xlsx Datei an </t>
    </r>
    <r>
      <rPr>
        <b/>
        <sz val="10"/>
        <color indexed="12"/>
        <rFont val="Arial"/>
        <family val="2"/>
      </rPr>
      <t>weberth@t-online.de</t>
    </r>
    <r>
      <rPr>
        <b/>
        <sz val="10"/>
        <rFont val="Arial"/>
        <family val="2"/>
      </rPr>
      <t xml:space="preserve"> senden. Für jede Prüfung mit bis zu 20 Judoka jeweils eine einzelne Datei senden. Für die Bezeichnung der zu sendenden .xlsx Datei bitten wir nach Möglichkeit um einen Dateinamen der sich aus dem Datum der Prüfung, dem Verein und der Liz.Nr. des ersten Prüfers, ohne Leerzeichen dazwischen, zusammensetzt. z.B. "20230710SCLotos4.xlsx" Die einzelnen Prüfungsleistungen werden nicht zur Archivierung im JVB benötigt. Beim Erstellen einer neuen Prüfung bitte eine leer Liste verwenden. Bitte keine Veränderungen an den Tabellenblättern!</t>
    </r>
  </si>
  <si>
    <t>Kretzschmar, Jan/55</t>
  </si>
  <si>
    <t>Kunstmann, Simon/393</t>
  </si>
  <si>
    <t>Tiede, Nicole/ Probe</t>
  </si>
  <si>
    <t>Zeige, Dieter/ Probe</t>
  </si>
  <si>
    <t>8.Kyu</t>
  </si>
  <si>
    <t>ggf. Pass Nummer</t>
  </si>
  <si>
    <t xml:space="preserve"> Rei - Begrüßung</t>
  </si>
  <si>
    <t xml:space="preserve"> Ukemi - Fallen</t>
  </si>
  <si>
    <t xml:space="preserve"> Nage-waza - Werfen</t>
  </si>
  <si>
    <t xml:space="preserve"> Osaekomi-waza - Halten</t>
  </si>
  <si>
    <t xml:space="preserve"> Maitta/ Hajime/ Mate</t>
  </si>
  <si>
    <t xml:space="preserve"> neuer Grad           (nur Zahl)</t>
  </si>
  <si>
    <t>1.Prüfer</t>
  </si>
  <si>
    <t>2.Prüfer</t>
  </si>
  <si>
    <t>Nest, Lothar/77</t>
  </si>
  <si>
    <t>AG Graduierung/0</t>
  </si>
  <si>
    <t>Version 20231214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</si>
</sst>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
      <name val="Arial"/>
    </font>
    <font>
      <sz val="11"/>
      <name val="Arial"/>
      <family val="2"/>
    </font>
    <font>
      <b/>
      <sz val="10"/>
      <name val="Arial"/>
      <family val="2"/>
    </font>
    <font>
      <sz val="10"/>
      <name val="Arial"/>
      <family val="2"/>
    </font>
    <font>
      <sz val="8"/>
      <name val="Arial"/>
    </font>
    <font>
      <sz val="8"/>
      <name val="Arial"/>
      <family val="2"/>
    </font>
    <font>
      <i/>
      <sz val="8"/>
      <name val="Arial"/>
      <family val="2"/>
    </font>
    <font>
      <sz val="6"/>
      <name val="Arial"/>
    </font>
    <font>
      <b/>
      <sz val="6"/>
      <name val="Arial"/>
      <family val="2"/>
    </font>
    <font>
      <sz val="10"/>
      <color indexed="8"/>
      <name val="Arial"/>
    </font>
    <font>
      <sz val="10"/>
      <name val="Arial"/>
    </font>
    <font>
      <sz val="14"/>
      <name val="Arial"/>
    </font>
    <font>
      <b/>
      <sz val="14"/>
      <name val="Arial"/>
    </font>
    <font>
      <b/>
      <sz val="10"/>
      <name val="Arial"/>
    </font>
    <font>
      <b/>
      <sz val="8"/>
      <name val="Arial"/>
      <family val="2"/>
    </font>
    <font>
      <i/>
      <sz val="6"/>
      <color indexed="10"/>
      <name val="Arial"/>
      <family val="2"/>
    </font>
    <font>
      <sz val="6"/>
      <color indexed="55"/>
      <name val="Arial"/>
    </font>
    <font>
      <sz val="8"/>
      <color indexed="55"/>
      <name val="Arial"/>
      <family val="2"/>
    </font>
    <font>
      <b/>
      <sz val="8"/>
      <color indexed="55"/>
      <name val="Arial"/>
      <family val="2"/>
    </font>
    <font>
      <i/>
      <sz val="6"/>
      <color indexed="55"/>
      <name val="Arial"/>
      <family val="2"/>
    </font>
    <font>
      <sz val="10"/>
      <color indexed="55"/>
      <name val="Arial"/>
      <family val="2"/>
    </font>
    <font>
      <sz val="6"/>
      <color indexed="55"/>
      <name val="Arial"/>
      <family val="2"/>
    </font>
    <font>
      <sz val="6"/>
      <name val="Arial"/>
      <family val="2"/>
    </font>
    <font>
      <b/>
      <sz val="8"/>
      <color indexed="23"/>
      <name val="Arial"/>
      <family val="2"/>
    </font>
    <font>
      <b/>
      <sz val="8"/>
      <name val="Arial"/>
    </font>
    <font>
      <sz val="8"/>
      <color indexed="23"/>
      <name val="Arial"/>
      <family val="2"/>
    </font>
    <font>
      <sz val="8"/>
      <color indexed="23"/>
      <name val="Arial"/>
    </font>
    <font>
      <sz val="8"/>
      <color indexed="55"/>
      <name val="Arial"/>
    </font>
    <font>
      <i/>
      <sz val="10"/>
      <color indexed="10"/>
      <name val="Arial"/>
      <family val="2"/>
    </font>
    <font>
      <i/>
      <sz val="6"/>
      <name val="Arial"/>
    </font>
    <font>
      <sz val="10"/>
      <name val="Arial"/>
    </font>
    <font>
      <i/>
      <sz val="6"/>
      <name val="Arial"/>
      <family val="2"/>
    </font>
    <font>
      <sz val="10"/>
      <color indexed="22"/>
      <name val="Arial"/>
    </font>
    <font>
      <sz val="10"/>
      <color indexed="23"/>
      <name val="Arial"/>
    </font>
    <font>
      <sz val="10"/>
      <name val="Arial"/>
    </font>
    <font>
      <sz val="10"/>
      <color indexed="22"/>
      <name val="Arial"/>
      <family val="2"/>
    </font>
    <font>
      <b/>
      <sz val="8"/>
      <color indexed="22"/>
      <name val="Arial"/>
      <family val="2"/>
    </font>
    <font>
      <b/>
      <sz val="8"/>
      <color indexed="10"/>
      <name val="Arial"/>
    </font>
    <font>
      <sz val="8"/>
      <color indexed="8"/>
      <name val="Arial"/>
    </font>
    <font>
      <b/>
      <sz val="8"/>
      <color indexed="10"/>
      <name val="Arial"/>
      <family val="2"/>
    </font>
    <font>
      <b/>
      <sz val="10"/>
      <color indexed="12"/>
      <name val="Arial"/>
    </font>
    <font>
      <b/>
      <sz val="10"/>
      <color indexed="10"/>
      <name val="Arial"/>
      <family val="2"/>
    </font>
    <font>
      <sz val="8"/>
      <color indexed="10"/>
      <name val="Arial"/>
    </font>
    <font>
      <b/>
      <sz val="14"/>
      <color indexed="12"/>
      <name val="Arial"/>
      <family val="2"/>
    </font>
    <font>
      <b/>
      <sz val="10"/>
      <color indexed="12"/>
      <name val="Arial"/>
      <family val="2"/>
    </font>
    <font>
      <b/>
      <sz val="28"/>
      <name val="Edwardian Script ITC"/>
      <family val="4"/>
    </font>
    <font>
      <sz val="32"/>
      <name val="Monotype Corsiva"/>
      <family val="4"/>
    </font>
    <font>
      <sz val="28"/>
      <name val="Monotype Corsiva"/>
      <family val="4"/>
    </font>
    <font>
      <sz val="9"/>
      <color indexed="81"/>
      <name val="Tahoma"/>
      <charset val="1"/>
    </font>
    <font>
      <b/>
      <sz val="9"/>
      <color indexed="81"/>
      <name val="Tahoma"/>
      <charset val="1"/>
    </font>
    <font>
      <sz val="12"/>
      <color indexed="8"/>
      <name val="Calibri"/>
      <family val="2"/>
    </font>
    <font>
      <sz val="11"/>
      <color indexed="22"/>
      <name val="Calibri"/>
      <family val="2"/>
    </font>
    <font>
      <sz val="8"/>
      <color indexed="22"/>
      <name val="Arial"/>
    </font>
    <font>
      <i/>
      <sz val="6"/>
      <color indexed="23"/>
      <name val="Arial"/>
      <family val="2"/>
    </font>
  </fonts>
  <fills count="12">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indexed="57"/>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22"/>
        <bgColor indexed="0"/>
      </patternFill>
    </fill>
    <fill>
      <patternFill patternType="solid">
        <fgColor indexed="37"/>
        <bgColor indexed="64"/>
      </patternFill>
    </fill>
    <fill>
      <patternFill patternType="solid">
        <fgColor indexed="48"/>
        <bgColor indexed="64"/>
      </patternFill>
    </fill>
  </fills>
  <borders count="7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10"/>
      </bottom>
      <diagonal/>
    </border>
    <border>
      <left/>
      <right style="medium">
        <color indexed="10"/>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10"/>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10"/>
      </right>
      <top/>
      <bottom style="medium">
        <color indexed="10"/>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4">
    <xf numFmtId="0" fontId="0" fillId="0" borderId="0"/>
    <xf numFmtId="0" fontId="9" fillId="0" borderId="0"/>
    <xf numFmtId="0" fontId="50" fillId="0" borderId="0"/>
    <xf numFmtId="0" fontId="9" fillId="0" borderId="0"/>
  </cellStyleXfs>
  <cellXfs count="370">
    <xf numFmtId="0" fontId="0" fillId="0" borderId="0" xfId="0"/>
    <xf numFmtId="0" fontId="0" fillId="0" borderId="0" xfId="0" applyAlignment="1">
      <alignment textRotation="90"/>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Alignment="1">
      <alignment horizontal="right"/>
    </xf>
    <xf numFmtId="0" fontId="11" fillId="0" borderId="0" xfId="0" applyFont="1"/>
    <xf numFmtId="49" fontId="11" fillId="0" borderId="0" xfId="0" applyNumberFormat="1" applyFont="1"/>
    <xf numFmtId="14" fontId="11" fillId="0" borderId="0" xfId="0" applyNumberFormat="1" applyFont="1" applyAlignment="1">
      <alignment horizontal="center"/>
    </xf>
    <xf numFmtId="1" fontId="11" fillId="0" borderId="0" xfId="0" applyNumberFormat="1" applyFont="1" applyAlignment="1">
      <alignment horizontal="center"/>
    </xf>
    <xf numFmtId="49" fontId="12" fillId="0" borderId="0" xfId="0" applyNumberFormat="1" applyFont="1"/>
    <xf numFmtId="0" fontId="10" fillId="0" borderId="0" xfId="0" applyFont="1"/>
    <xf numFmtId="0" fontId="4" fillId="0" borderId="6" xfId="0" applyFont="1" applyBorder="1" applyAlignment="1">
      <alignment horizontal="center"/>
    </xf>
    <xf numFmtId="0" fontId="4" fillId="0" borderId="7" xfId="0" applyFont="1" applyBorder="1" applyAlignment="1">
      <alignment horizontal="left"/>
    </xf>
    <xf numFmtId="14" fontId="4" fillId="0" borderId="8" xfId="0" applyNumberFormat="1" applyFont="1" applyBorder="1" applyAlignment="1">
      <alignment horizontal="center"/>
    </xf>
    <xf numFmtId="0" fontId="2" fillId="0" borderId="0" xfId="0" applyFont="1" applyAlignment="1">
      <alignment horizontal="center"/>
    </xf>
    <xf numFmtId="0" fontId="5" fillId="0" borderId="0" xfId="0" applyFont="1"/>
    <xf numFmtId="0" fontId="4" fillId="0" borderId="0" xfId="0" applyFont="1"/>
    <xf numFmtId="0" fontId="4" fillId="0" borderId="0" xfId="0" applyFont="1" applyAlignment="1">
      <alignment horizontal="center"/>
    </xf>
    <xf numFmtId="0" fontId="26" fillId="0" borderId="0" xfId="0" applyFont="1"/>
    <xf numFmtId="0" fontId="21" fillId="0" borderId="0" xfId="0" applyFont="1"/>
    <xf numFmtId="0" fontId="22" fillId="0" borderId="0" xfId="0" applyFont="1"/>
    <xf numFmtId="0" fontId="17" fillId="0" borderId="0" xfId="0" applyFont="1"/>
    <xf numFmtId="0" fontId="20" fillId="0" borderId="0" xfId="0" applyFont="1"/>
    <xf numFmtId="0" fontId="3" fillId="0" borderId="0" xfId="0" applyFont="1"/>
    <xf numFmtId="0" fontId="0" fillId="0" borderId="0" xfId="0" applyAlignment="1">
      <alignment horizontal="center" vertical="top"/>
    </xf>
    <xf numFmtId="0" fontId="1" fillId="0" borderId="0" xfId="0" applyFont="1" applyAlignment="1">
      <alignment horizontal="center" vertical="top"/>
    </xf>
    <xf numFmtId="0" fontId="5" fillId="0" borderId="0" xfId="0" applyFont="1" applyAlignment="1">
      <alignment horizontal="center" vertical="top"/>
    </xf>
    <xf numFmtId="0" fontId="2" fillId="0" borderId="9" xfId="0" applyFont="1" applyBorder="1" applyAlignment="1">
      <alignment horizontal="center"/>
    </xf>
    <xf numFmtId="0" fontId="0" fillId="0" borderId="10" xfId="0" applyBorder="1"/>
    <xf numFmtId="0" fontId="0" fillId="0" borderId="11" xfId="0" applyBorder="1"/>
    <xf numFmtId="0" fontId="19" fillId="0" borderId="11" xfId="0" applyFont="1" applyBorder="1" applyAlignment="1">
      <alignment horizontal="center"/>
    </xf>
    <xf numFmtId="0" fontId="0" fillId="0" borderId="12" xfId="0" applyBorder="1"/>
    <xf numFmtId="0" fontId="3" fillId="0" borderId="0" xfId="0" applyFont="1" applyAlignment="1">
      <alignment textRotation="90"/>
    </xf>
    <xf numFmtId="0" fontId="17" fillId="0" borderId="0" xfId="0" applyFont="1" applyAlignment="1">
      <alignment horizontal="center"/>
    </xf>
    <xf numFmtId="14" fontId="14" fillId="0" borderId="13" xfId="0" applyNumberFormat="1" applyFont="1" applyBorder="1" applyAlignment="1">
      <alignment horizontal="center"/>
    </xf>
    <xf numFmtId="0" fontId="10" fillId="0" borderId="0" xfId="0" applyFont="1" applyAlignment="1">
      <alignment horizontal="center"/>
    </xf>
    <xf numFmtId="0" fontId="29" fillId="0" borderId="0" xfId="0" applyFont="1" applyAlignment="1">
      <alignment horizontal="center"/>
    </xf>
    <xf numFmtId="0" fontId="30" fillId="0" borderId="0" xfId="0" applyFont="1"/>
    <xf numFmtId="0" fontId="30" fillId="0" borderId="0" xfId="0" applyFont="1" applyAlignment="1">
      <alignment horizontal="center"/>
    </xf>
    <xf numFmtId="0" fontId="4" fillId="0" borderId="2" xfId="0" applyFont="1" applyBorder="1"/>
    <xf numFmtId="0" fontId="7" fillId="0" borderId="2" xfId="0" applyFont="1" applyBorder="1"/>
    <xf numFmtId="0" fontId="7" fillId="0" borderId="10" xfId="0" applyFont="1" applyBorder="1"/>
    <xf numFmtId="0" fontId="7" fillId="0" borderId="10" xfId="0" applyFont="1" applyBorder="1" applyAlignment="1">
      <alignment horizontal="center"/>
    </xf>
    <xf numFmtId="0" fontId="30" fillId="0" borderId="2" xfId="0" applyFont="1" applyBorder="1"/>
    <xf numFmtId="0" fontId="10" fillId="0" borderId="10" xfId="0" applyFont="1" applyBorder="1"/>
    <xf numFmtId="0" fontId="0" fillId="0" borderId="14" xfId="0" applyBorder="1" applyAlignment="1">
      <alignment horizontal="center"/>
    </xf>
    <xf numFmtId="0" fontId="0" fillId="0" borderId="0" xfId="0" applyAlignment="1">
      <alignment horizontal="left" vertical="top" wrapText="1"/>
    </xf>
    <xf numFmtId="0" fontId="10" fillId="0" borderId="0" xfId="0" applyFont="1" applyAlignment="1">
      <alignment textRotation="90"/>
    </xf>
    <xf numFmtId="0" fontId="14" fillId="0" borderId="15" xfId="0" applyFont="1" applyBorder="1" applyAlignment="1">
      <alignment horizontal="center"/>
    </xf>
    <xf numFmtId="0" fontId="14" fillId="2" borderId="13" xfId="0" applyFont="1" applyFill="1" applyBorder="1" applyAlignment="1">
      <alignment horizontal="center"/>
    </xf>
    <xf numFmtId="0" fontId="2" fillId="0" borderId="0" xfId="0" applyFont="1"/>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0" borderId="0" xfId="0" applyFont="1" applyAlignment="1">
      <alignment textRotation="90"/>
    </xf>
    <xf numFmtId="0" fontId="2" fillId="3" borderId="16" xfId="0" applyFont="1" applyFill="1" applyBorder="1" applyAlignment="1">
      <alignment horizontal="center"/>
    </xf>
    <xf numFmtId="0" fontId="24" fillId="0" borderId="0" xfId="0" applyFont="1" applyAlignment="1">
      <alignment horizontal="center"/>
    </xf>
    <xf numFmtId="0" fontId="24" fillId="0" borderId="2" xfId="0" applyFont="1" applyBorder="1" applyAlignment="1">
      <alignment horizontal="center"/>
    </xf>
    <xf numFmtId="0" fontId="4" fillId="0" borderId="10" xfId="0" applyFont="1" applyBorder="1"/>
    <xf numFmtId="0" fontId="0" fillId="0" borderId="2" xfId="0" applyBorder="1"/>
    <xf numFmtId="0" fontId="10" fillId="0" borderId="2" xfId="0" applyFont="1" applyBorder="1"/>
    <xf numFmtId="0" fontId="30" fillId="0" borderId="10" xfId="0" applyFont="1" applyBorder="1"/>
    <xf numFmtId="0" fontId="13" fillId="0" borderId="2" xfId="0" applyFont="1" applyBorder="1" applyAlignment="1">
      <alignment horizontal="center"/>
    </xf>
    <xf numFmtId="0" fontId="13" fillId="0" borderId="10" xfId="0" applyFont="1" applyBorder="1" applyAlignment="1">
      <alignment horizontal="center"/>
    </xf>
    <xf numFmtId="0" fontId="13" fillId="0" borderId="0" xfId="0" applyFont="1" applyAlignment="1">
      <alignment horizontal="center"/>
    </xf>
    <xf numFmtId="0" fontId="30" fillId="0" borderId="10" xfId="0" applyFont="1" applyBorder="1" applyAlignment="1">
      <alignment horizontal="center"/>
    </xf>
    <xf numFmtId="0" fontId="7" fillId="0" borderId="0" xfId="0" applyFont="1"/>
    <xf numFmtId="0" fontId="5" fillId="0" borderId="0" xfId="0" applyFont="1" applyAlignment="1">
      <alignment horizontal="center"/>
    </xf>
    <xf numFmtId="0" fontId="20" fillId="0" borderId="0" xfId="0" applyFont="1" applyAlignment="1">
      <alignment horizontal="center"/>
    </xf>
    <xf numFmtId="0" fontId="27" fillId="0" borderId="0" xfId="0" applyFont="1" applyAlignment="1">
      <alignment horizontal="center"/>
    </xf>
    <xf numFmtId="0" fontId="26" fillId="0" borderId="0" xfId="0" applyFont="1" applyAlignment="1">
      <alignment horizontal="center"/>
    </xf>
    <xf numFmtId="0" fontId="26" fillId="0" borderId="0" xfId="0" applyFont="1" applyAlignment="1">
      <alignment horizontal="left"/>
    </xf>
    <xf numFmtId="0" fontId="4" fillId="0" borderId="0" xfId="0" applyFont="1" applyAlignment="1">
      <alignment horizontal="left"/>
    </xf>
    <xf numFmtId="0" fontId="26" fillId="0" borderId="0" xfId="0" applyFont="1" applyAlignment="1">
      <alignment horizontal="left" vertical="center"/>
    </xf>
    <xf numFmtId="0" fontId="4" fillId="0" borderId="0" xfId="0" applyFont="1" applyAlignment="1">
      <alignment horizontal="left" vertical="center"/>
    </xf>
    <xf numFmtId="0" fontId="25" fillId="0" borderId="0" xfId="0" applyFont="1" applyAlignment="1">
      <alignment horizontal="left" vertical="top" wrapText="1"/>
    </xf>
    <xf numFmtId="0" fontId="4" fillId="0" borderId="0" xfId="0" applyFont="1" applyAlignment="1">
      <alignment horizontal="left" vertical="top" wrapText="1"/>
    </xf>
    <xf numFmtId="0" fontId="25" fillId="0" borderId="10" xfId="0" applyFont="1" applyBorder="1" applyAlignment="1">
      <alignment horizontal="left"/>
    </xf>
    <xf numFmtId="0" fontId="25" fillId="0" borderId="10" xfId="0" applyFont="1" applyBorder="1" applyAlignment="1">
      <alignment horizontal="left" vertical="center"/>
    </xf>
    <xf numFmtId="0" fontId="0" fillId="0" borderId="10" xfId="0" applyBorder="1" applyAlignment="1">
      <alignment horizontal="left" vertical="center"/>
    </xf>
    <xf numFmtId="0" fontId="14" fillId="0" borderId="0" xfId="0" applyFont="1" applyAlignment="1">
      <alignment horizontal="center"/>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vertical="center"/>
    </xf>
    <xf numFmtId="0" fontId="14" fillId="4" borderId="1" xfId="0" applyFont="1" applyFill="1" applyBorder="1" applyAlignment="1">
      <alignment horizontal="center"/>
    </xf>
    <xf numFmtId="0" fontId="14" fillId="4" borderId="14" xfId="0" applyFont="1" applyFill="1" applyBorder="1" applyAlignment="1">
      <alignment horizontal="center"/>
    </xf>
    <xf numFmtId="0" fontId="2" fillId="5" borderId="19" xfId="0" applyFont="1" applyFill="1" applyBorder="1" applyAlignment="1" applyProtection="1">
      <alignment horizontal="center"/>
      <protection locked="0"/>
    </xf>
    <xf numFmtId="14" fontId="2" fillId="5" borderId="20" xfId="0" applyNumberFormat="1" applyFont="1" applyFill="1" applyBorder="1" applyAlignment="1" applyProtection="1">
      <alignment horizontal="center"/>
      <protection locked="0"/>
    </xf>
    <xf numFmtId="0" fontId="32" fillId="0" borderId="0" xfId="0" applyFont="1"/>
    <xf numFmtId="0" fontId="4" fillId="0" borderId="21" xfId="0" applyFont="1" applyBorder="1" applyAlignment="1">
      <alignment horizontal="left"/>
    </xf>
    <xf numFmtId="0" fontId="4" fillId="6" borderId="21" xfId="0" applyFont="1" applyFill="1" applyBorder="1" applyAlignment="1">
      <alignment horizontal="center"/>
    </xf>
    <xf numFmtId="0" fontId="4" fillId="0" borderId="21" xfId="0" applyFont="1" applyBorder="1" applyAlignment="1">
      <alignment horizontal="center"/>
    </xf>
    <xf numFmtId="0" fontId="4" fillId="0" borderId="21" xfId="0" applyFont="1" applyBorder="1"/>
    <xf numFmtId="14" fontId="4" fillId="0" borderId="21" xfId="0" applyNumberFormat="1" applyFont="1" applyBorder="1" applyAlignment="1">
      <alignment horizontal="center"/>
    </xf>
    <xf numFmtId="0" fontId="10" fillId="0" borderId="2" xfId="0" applyFont="1" applyBorder="1" applyAlignment="1">
      <alignment horizontal="center"/>
    </xf>
    <xf numFmtId="14" fontId="24" fillId="0" borderId="13" xfId="0" applyNumberFormat="1" applyFont="1" applyBorder="1" applyAlignment="1">
      <alignment horizontal="center"/>
    </xf>
    <xf numFmtId="0" fontId="33" fillId="0" borderId="10" xfId="0" applyFont="1" applyBorder="1" applyAlignment="1">
      <alignment horizontal="center"/>
    </xf>
    <xf numFmtId="0" fontId="34" fillId="0" borderId="0" xfId="0" applyFont="1"/>
    <xf numFmtId="0" fontId="11" fillId="0" borderId="0" xfId="0" applyFont="1" applyAlignment="1">
      <alignment horizontal="center"/>
    </xf>
    <xf numFmtId="49" fontId="0" fillId="0" borderId="21" xfId="0" applyNumberFormat="1" applyBorder="1" applyAlignment="1" applyProtection="1">
      <alignment horizontal="center"/>
      <protection locked="0"/>
    </xf>
    <xf numFmtId="49" fontId="3" fillId="0" borderId="21" xfId="0" applyNumberFormat="1" applyFont="1" applyBorder="1" applyAlignment="1" applyProtection="1">
      <alignment horizontal="center"/>
      <protection locked="0"/>
    </xf>
    <xf numFmtId="49" fontId="0" fillId="0" borderId="22" xfId="0" applyNumberFormat="1" applyBorder="1" applyAlignment="1" applyProtection="1">
      <alignment horizontal="center"/>
      <protection locked="0"/>
    </xf>
    <xf numFmtId="49" fontId="4" fillId="0" borderId="23" xfId="0" applyNumberFormat="1" applyFont="1" applyBorder="1" applyAlignment="1" applyProtection="1">
      <alignment horizontal="center"/>
      <protection locked="0"/>
    </xf>
    <xf numFmtId="49" fontId="4" fillId="0" borderId="24" xfId="0" applyNumberFormat="1" applyFont="1" applyBorder="1" applyAlignment="1" applyProtection="1">
      <alignment horizontal="center"/>
      <protection locked="0"/>
    </xf>
    <xf numFmtId="49" fontId="4" fillId="0" borderId="7" xfId="0" applyNumberFormat="1" applyFont="1" applyBorder="1" applyAlignment="1" applyProtection="1">
      <alignment horizontal="center"/>
      <protection locked="0"/>
    </xf>
    <xf numFmtId="49" fontId="4" fillId="0" borderId="19" xfId="0" applyNumberFormat="1" applyFont="1" applyBorder="1" applyAlignment="1" applyProtection="1">
      <alignment horizontal="center"/>
      <protection locked="0"/>
    </xf>
    <xf numFmtId="49" fontId="4" fillId="0" borderId="25" xfId="0" applyNumberFormat="1" applyFont="1" applyBorder="1" applyAlignment="1" applyProtection="1">
      <alignment horizontal="center"/>
      <protection locked="0"/>
    </xf>
    <xf numFmtId="49" fontId="4" fillId="0" borderId="21" xfId="0" applyNumberFormat="1" applyFont="1" applyBorder="1" applyAlignment="1" applyProtection="1">
      <alignment horizontal="center"/>
      <protection locked="0"/>
    </xf>
    <xf numFmtId="49" fontId="4" fillId="0" borderId="26" xfId="0" applyNumberFormat="1" applyFont="1" applyBorder="1" applyAlignment="1" applyProtection="1">
      <alignment horizontal="center"/>
      <protection locked="0"/>
    </xf>
    <xf numFmtId="49" fontId="4" fillId="0" borderId="27" xfId="0" applyNumberFormat="1" applyFont="1" applyBorder="1" applyAlignment="1" applyProtection="1">
      <alignment horizontal="center"/>
      <protection locked="0"/>
    </xf>
    <xf numFmtId="49" fontId="24" fillId="0" borderId="21" xfId="0" applyNumberFormat="1" applyFont="1" applyBorder="1" applyAlignment="1">
      <alignment horizontal="center"/>
    </xf>
    <xf numFmtId="49" fontId="4" fillId="0" borderId="28" xfId="0" applyNumberFormat="1" applyFont="1" applyBorder="1" applyAlignment="1" applyProtection="1">
      <alignment horizontal="center"/>
      <protection locked="0"/>
    </xf>
    <xf numFmtId="49" fontId="4" fillId="0" borderId="22" xfId="0" applyNumberFormat="1" applyFont="1" applyBorder="1" applyAlignment="1" applyProtection="1">
      <alignment horizontal="center"/>
      <protection locked="0"/>
    </xf>
    <xf numFmtId="49" fontId="4" fillId="0" borderId="20" xfId="0" applyNumberFormat="1" applyFont="1" applyBorder="1" applyAlignment="1" applyProtection="1">
      <alignment horizontal="center"/>
      <protection locked="0"/>
    </xf>
    <xf numFmtId="49" fontId="0" fillId="0" borderId="25" xfId="0" applyNumberFormat="1" applyBorder="1" applyAlignment="1" applyProtection="1">
      <alignment horizontal="center"/>
      <protection locked="0"/>
    </xf>
    <xf numFmtId="49" fontId="0" fillId="0" borderId="26"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49" fontId="0" fillId="0" borderId="28" xfId="0" applyNumberFormat="1" applyBorder="1" applyAlignment="1" applyProtection="1">
      <alignment horizontal="center"/>
      <protection locked="0"/>
    </xf>
    <xf numFmtId="0" fontId="36" fillId="0" borderId="25" xfId="0" applyFont="1" applyBorder="1" applyAlignment="1">
      <alignment horizontal="left" textRotation="90"/>
    </xf>
    <xf numFmtId="0" fontId="2" fillId="0" borderId="14" xfId="0" applyFont="1" applyBorder="1" applyAlignment="1">
      <alignment horizontal="center"/>
    </xf>
    <xf numFmtId="0" fontId="0" fillId="0" borderId="15" xfId="0" applyBorder="1" applyAlignment="1">
      <alignment horizontal="center"/>
    </xf>
    <xf numFmtId="0" fontId="4" fillId="0" borderId="29" xfId="0" applyFont="1" applyBorder="1" applyAlignment="1">
      <alignment horizontal="center"/>
    </xf>
    <xf numFmtId="0" fontId="4" fillId="0" borderId="24" xfId="0" applyFont="1" applyBorder="1" applyAlignment="1">
      <alignment horizontal="left"/>
    </xf>
    <xf numFmtId="14" fontId="4" fillId="0" borderId="30" xfId="0" applyNumberFormat="1" applyFont="1" applyBorder="1" applyAlignment="1">
      <alignment horizontal="center"/>
    </xf>
    <xf numFmtId="49" fontId="0" fillId="0" borderId="23" xfId="0" applyNumberFormat="1" applyBorder="1" applyAlignment="1" applyProtection="1">
      <alignment horizontal="center"/>
      <protection locked="0"/>
    </xf>
    <xf numFmtId="49" fontId="0" fillId="0" borderId="24" xfId="0" applyNumberFormat="1" applyBorder="1" applyAlignment="1" applyProtection="1">
      <alignment horizontal="center"/>
      <protection locked="0"/>
    </xf>
    <xf numFmtId="49" fontId="3" fillId="0" borderId="24" xfId="0" applyNumberFormat="1" applyFont="1" applyBorder="1" applyAlignment="1" applyProtection="1">
      <alignment horizontal="center"/>
      <protection locked="0"/>
    </xf>
    <xf numFmtId="0" fontId="4" fillId="0" borderId="31" xfId="0" applyFont="1" applyBorder="1" applyAlignment="1">
      <alignment horizontal="center"/>
    </xf>
    <xf numFmtId="0" fontId="4" fillId="0" borderId="32" xfId="0" applyFont="1" applyBorder="1" applyAlignment="1">
      <alignment horizontal="left"/>
    </xf>
    <xf numFmtId="14" fontId="4" fillId="0" borderId="33" xfId="0" applyNumberFormat="1" applyFont="1" applyBorder="1" applyAlignment="1">
      <alignment horizontal="center"/>
    </xf>
    <xf numFmtId="49" fontId="0" fillId="0" borderId="19" xfId="0" applyNumberFormat="1" applyBorder="1" applyAlignment="1" applyProtection="1">
      <alignment horizontal="center"/>
      <protection locked="0"/>
    </xf>
    <xf numFmtId="0" fontId="14" fillId="0" borderId="34" xfId="0" applyFont="1" applyBorder="1" applyAlignment="1">
      <alignment horizontal="center" textRotation="90"/>
    </xf>
    <xf numFmtId="0" fontId="2" fillId="0" borderId="1" xfId="0" applyFont="1" applyBorder="1" applyAlignment="1">
      <alignment horizontal="center"/>
    </xf>
    <xf numFmtId="0" fontId="35" fillId="0" borderId="25" xfId="0" applyFont="1" applyBorder="1" applyAlignment="1">
      <alignment horizontal="center"/>
    </xf>
    <xf numFmtId="0" fontId="14" fillId="0" borderId="1" xfId="0" applyFont="1" applyBorder="1" applyAlignment="1">
      <alignment horizontal="center" textRotation="90"/>
    </xf>
    <xf numFmtId="0" fontId="23" fillId="7" borderId="35" xfId="0" applyFont="1" applyFill="1" applyBorder="1" applyAlignment="1">
      <alignment horizontal="center" textRotation="90"/>
    </xf>
    <xf numFmtId="0" fontId="23" fillId="7" borderId="36" xfId="0" applyFont="1" applyFill="1" applyBorder="1" applyAlignment="1">
      <alignment horizontal="center" textRotation="90"/>
    </xf>
    <xf numFmtId="0" fontId="14" fillId="0" borderId="14" xfId="0" applyFont="1" applyBorder="1" applyAlignment="1">
      <alignment horizontal="center" textRotation="90"/>
    </xf>
    <xf numFmtId="0" fontId="23" fillId="7" borderId="37" xfId="0" applyFont="1" applyFill="1" applyBorder="1" applyAlignment="1">
      <alignment horizontal="center" textRotation="90"/>
    </xf>
    <xf numFmtId="1" fontId="4" fillId="8" borderId="30" xfId="0" applyNumberFormat="1" applyFont="1" applyFill="1" applyBorder="1" applyAlignment="1" applyProtection="1">
      <alignment horizontal="center"/>
      <protection locked="0"/>
    </xf>
    <xf numFmtId="1" fontId="4" fillId="8" borderId="38" xfId="0" applyNumberFormat="1" applyFont="1" applyFill="1" applyBorder="1" applyAlignment="1" applyProtection="1">
      <alignment horizontal="center"/>
      <protection locked="0"/>
    </xf>
    <xf numFmtId="1" fontId="4" fillId="8" borderId="39" xfId="0" applyNumberFormat="1" applyFont="1" applyFill="1" applyBorder="1" applyAlignment="1" applyProtection="1">
      <alignment horizontal="center"/>
      <protection locked="0"/>
    </xf>
    <xf numFmtId="49" fontId="7" fillId="0" borderId="0" xfId="0" applyNumberFormat="1" applyFont="1"/>
    <xf numFmtId="0" fontId="37" fillId="0" borderId="0" xfId="0" applyFont="1" applyAlignment="1">
      <alignment horizontal="center"/>
    </xf>
    <xf numFmtId="49" fontId="0" fillId="0" borderId="0" xfId="0" applyNumberFormat="1" applyAlignment="1">
      <alignment horizontal="left" vertical="center" readingOrder="1"/>
    </xf>
    <xf numFmtId="0" fontId="0" fillId="0" borderId="0" xfId="0" applyAlignment="1">
      <alignment horizontal="left" vertical="center"/>
    </xf>
    <xf numFmtId="0" fontId="11" fillId="0" borderId="40" xfId="0" applyFont="1" applyBorder="1"/>
    <xf numFmtId="14" fontId="11" fillId="0" borderId="40" xfId="0" applyNumberFormat="1" applyFont="1" applyBorder="1" applyAlignment="1">
      <alignment horizontal="center"/>
    </xf>
    <xf numFmtId="49" fontId="11" fillId="0" borderId="41" xfId="0" applyNumberFormat="1" applyFont="1" applyBorder="1"/>
    <xf numFmtId="0" fontId="7" fillId="0" borderId="41" xfId="0" applyFont="1" applyBorder="1"/>
    <xf numFmtId="49" fontId="7" fillId="0" borderId="41" xfId="0" applyNumberFormat="1" applyFont="1" applyBorder="1"/>
    <xf numFmtId="0" fontId="39" fillId="0" borderId="0" xfId="0" applyFont="1" applyAlignment="1">
      <alignment horizontal="center"/>
    </xf>
    <xf numFmtId="0" fontId="40" fillId="0" borderId="29" xfId="0" applyFont="1" applyBorder="1"/>
    <xf numFmtId="49" fontId="40" fillId="0" borderId="42" xfId="0" applyNumberFormat="1" applyFont="1" applyBorder="1"/>
    <xf numFmtId="0" fontId="41" fillId="0" borderId="40" xfId="0" applyFont="1" applyBorder="1"/>
    <xf numFmtId="0" fontId="10" fillId="0" borderId="21" xfId="0" applyFont="1" applyBorder="1" applyProtection="1">
      <protection locked="0"/>
    </xf>
    <xf numFmtId="14" fontId="10" fillId="0" borderId="21" xfId="0" applyNumberFormat="1" applyFont="1" applyBorder="1" applyAlignment="1" applyProtection="1">
      <alignment horizontal="center"/>
      <protection locked="0"/>
    </xf>
    <xf numFmtId="0" fontId="10" fillId="0" borderId="22" xfId="0" applyFont="1" applyBorder="1" applyProtection="1">
      <protection locked="0"/>
    </xf>
    <xf numFmtId="14" fontId="10" fillId="0" borderId="22" xfId="0" applyNumberFormat="1" applyFont="1" applyBorder="1" applyAlignment="1" applyProtection="1">
      <alignment horizontal="center"/>
      <protection locked="0"/>
    </xf>
    <xf numFmtId="0" fontId="42" fillId="0" borderId="0" xfId="0" applyFont="1" applyAlignment="1">
      <alignment horizontal="center"/>
    </xf>
    <xf numFmtId="0" fontId="39" fillId="6" borderId="21" xfId="0" applyFont="1" applyFill="1" applyBorder="1" applyAlignment="1">
      <alignment horizontal="center"/>
    </xf>
    <xf numFmtId="0" fontId="43" fillId="0" borderId="21" xfId="0" applyFont="1" applyBorder="1" applyAlignment="1">
      <alignment horizontal="center"/>
    </xf>
    <xf numFmtId="14" fontId="9" fillId="0" borderId="21" xfId="3" applyNumberFormat="1" applyBorder="1" applyAlignment="1" applyProtection="1">
      <alignment horizontal="left" wrapText="1"/>
      <protection locked="0"/>
    </xf>
    <xf numFmtId="14" fontId="9" fillId="0" borderId="22" xfId="3" applyNumberFormat="1" applyBorder="1" applyAlignment="1" applyProtection="1">
      <alignment horizontal="left" wrapText="1"/>
      <protection locked="0"/>
    </xf>
    <xf numFmtId="0" fontId="0" fillId="0" borderId="0" xfId="0" applyAlignment="1">
      <alignment horizontal="center" vertical="center"/>
    </xf>
    <xf numFmtId="0" fontId="0" fillId="0" borderId="21" xfId="0" applyBorder="1" applyProtection="1">
      <protection locked="0"/>
    </xf>
    <xf numFmtId="14" fontId="0" fillId="0" borderId="0" xfId="0" applyNumberFormat="1" applyAlignment="1">
      <alignment horizontal="right"/>
    </xf>
    <xf numFmtId="0" fontId="45" fillId="0" borderId="0" xfId="0" applyFont="1" applyAlignment="1">
      <alignment horizontal="center"/>
    </xf>
    <xf numFmtId="14" fontId="46" fillId="0" borderId="0" xfId="0" applyNumberFormat="1" applyFont="1" applyAlignment="1">
      <alignment horizontal="center"/>
    </xf>
    <xf numFmtId="0" fontId="47" fillId="0" borderId="0" xfId="0" applyFont="1" applyAlignment="1">
      <alignment horizontal="center"/>
    </xf>
    <xf numFmtId="0" fontId="23" fillId="0" borderId="37" xfId="0" applyFont="1" applyBorder="1" applyAlignment="1" applyProtection="1">
      <alignment horizontal="center" textRotation="90"/>
      <protection locked="0"/>
    </xf>
    <xf numFmtId="0" fontId="23" fillId="0" borderId="9" xfId="0" applyFont="1" applyBorder="1" applyAlignment="1" applyProtection="1">
      <alignment horizontal="center" textRotation="90"/>
      <protection locked="0"/>
    </xf>
    <xf numFmtId="0" fontId="23" fillId="0" borderId="35" xfId="0" applyFont="1" applyBorder="1" applyAlignment="1" applyProtection="1">
      <alignment horizontal="center" textRotation="90"/>
      <protection locked="0"/>
    </xf>
    <xf numFmtId="0" fontId="23" fillId="0" borderId="36" xfId="0" applyFont="1" applyBorder="1" applyAlignment="1" applyProtection="1">
      <alignment horizontal="center" textRotation="90"/>
      <protection locked="0"/>
    </xf>
    <xf numFmtId="0" fontId="23" fillId="0" borderId="43" xfId="0" applyFont="1" applyBorder="1" applyAlignment="1" applyProtection="1">
      <alignment horizontal="center" textRotation="90"/>
      <protection locked="0"/>
    </xf>
    <xf numFmtId="49" fontId="9" fillId="0" borderId="44" xfId="3" applyNumberFormat="1" applyBorder="1" applyAlignment="1" applyProtection="1">
      <alignment horizontal="center" wrapText="1"/>
      <protection locked="0"/>
    </xf>
    <xf numFmtId="49" fontId="9" fillId="0" borderId="42" xfId="3" applyNumberFormat="1" applyBorder="1" applyAlignment="1" applyProtection="1">
      <alignment horizontal="center" wrapText="1"/>
      <protection locked="0"/>
    </xf>
    <xf numFmtId="0" fontId="32" fillId="0" borderId="25" xfId="1" applyFont="1" applyBorder="1" applyAlignment="1">
      <alignment horizontal="center"/>
    </xf>
    <xf numFmtId="0" fontId="32" fillId="0" borderId="25" xfId="1" applyFont="1" applyBorder="1" applyAlignment="1">
      <alignment wrapText="1"/>
    </xf>
    <xf numFmtId="0" fontId="51" fillId="0" borderId="25" xfId="0" applyFont="1" applyBorder="1"/>
    <xf numFmtId="0" fontId="32" fillId="0" borderId="25" xfId="0" applyFont="1" applyBorder="1"/>
    <xf numFmtId="0" fontId="32" fillId="0" borderId="45" xfId="1" applyFont="1" applyBorder="1" applyAlignment="1">
      <alignment horizontal="center"/>
    </xf>
    <xf numFmtId="0" fontId="32" fillId="0" borderId="45" xfId="0" applyFont="1" applyBorder="1"/>
    <xf numFmtId="0" fontId="35" fillId="0" borderId="45" xfId="2" applyFont="1" applyBorder="1"/>
    <xf numFmtId="0" fontId="32" fillId="0" borderId="45" xfId="1" applyFont="1" applyBorder="1" applyAlignment="1">
      <alignment wrapText="1"/>
    </xf>
    <xf numFmtId="0" fontId="22" fillId="0" borderId="46" xfId="0" applyFont="1" applyBorder="1" applyAlignment="1">
      <alignment horizontal="center"/>
    </xf>
    <xf numFmtId="49" fontId="40" fillId="0" borderId="15" xfId="0" applyNumberFormat="1" applyFont="1" applyBorder="1"/>
    <xf numFmtId="0" fontId="40" fillId="0" borderId="4" xfId="0" applyFont="1" applyBorder="1"/>
    <xf numFmtId="0" fontId="40" fillId="0" borderId="5" xfId="0" applyFont="1" applyBorder="1"/>
    <xf numFmtId="1" fontId="10" fillId="0" borderId="8" xfId="3" applyNumberFormat="1" applyFont="1" applyBorder="1" applyAlignment="1" applyProtection="1">
      <alignment horizontal="center" wrapText="1"/>
      <protection locked="0"/>
    </xf>
    <xf numFmtId="49" fontId="9" fillId="9" borderId="47" xfId="3" applyNumberFormat="1" applyFill="1" applyBorder="1" applyAlignment="1">
      <alignment horizontal="center"/>
    </xf>
    <xf numFmtId="0" fontId="9" fillId="9" borderId="48" xfId="3" applyFill="1" applyBorder="1" applyAlignment="1">
      <alignment horizontal="center"/>
    </xf>
    <xf numFmtId="14" fontId="9" fillId="9" borderId="48" xfId="3" applyNumberFormat="1" applyFill="1" applyBorder="1" applyAlignment="1">
      <alignment horizontal="center"/>
    </xf>
    <xf numFmtId="1" fontId="38" fillId="6" borderId="50" xfId="3" applyNumberFormat="1" applyFont="1" applyFill="1" applyBorder="1" applyAlignment="1">
      <alignment horizontal="center"/>
    </xf>
    <xf numFmtId="1" fontId="0" fillId="8" borderId="15" xfId="0" applyNumberFormat="1" applyFill="1" applyBorder="1" applyAlignment="1" applyProtection="1">
      <alignment horizontal="center"/>
      <protection locked="0"/>
    </xf>
    <xf numFmtId="1" fontId="0" fillId="8" borderId="4" xfId="0" applyNumberFormat="1" applyFill="1" applyBorder="1" applyAlignment="1" applyProtection="1">
      <alignment horizontal="center"/>
      <protection locked="0"/>
    </xf>
    <xf numFmtId="1" fontId="0" fillId="8" borderId="5" xfId="0" applyNumberFormat="1" applyFill="1" applyBorder="1" applyAlignment="1" applyProtection="1">
      <alignment horizontal="center"/>
      <protection locked="0"/>
    </xf>
    <xf numFmtId="0" fontId="0" fillId="0" borderId="10" xfId="0" applyBorder="1" applyAlignment="1">
      <alignment horizontal="center"/>
    </xf>
    <xf numFmtId="0" fontId="0" fillId="0" borderId="12" xfId="0" applyBorder="1" applyAlignment="1">
      <alignment horizontal="center"/>
    </xf>
    <xf numFmtId="0" fontId="35" fillId="0" borderId="51" xfId="0" applyFont="1" applyBorder="1" applyAlignment="1">
      <alignment horizontal="center"/>
    </xf>
    <xf numFmtId="0" fontId="35" fillId="0" borderId="52" xfId="0" applyFont="1" applyBorder="1" applyAlignment="1">
      <alignment horizontal="center"/>
    </xf>
    <xf numFmtId="0" fontId="0" fillId="0" borderId="16" xfId="0" applyBorder="1" applyAlignment="1">
      <alignment horizontal="center"/>
    </xf>
    <xf numFmtId="0" fontId="0" fillId="0" borderId="17" xfId="0" applyBorder="1"/>
    <xf numFmtId="0" fontId="15" fillId="0" borderId="17" xfId="0" applyFont="1" applyBorder="1"/>
    <xf numFmtId="49" fontId="16" fillId="0" borderId="17" xfId="0" applyNumberFormat="1" applyFont="1" applyBorder="1"/>
    <xf numFmtId="0" fontId="16" fillId="0" borderId="17" xfId="0" applyFont="1" applyBorder="1"/>
    <xf numFmtId="0" fontId="0" fillId="0" borderId="18" xfId="0" applyBorder="1" applyAlignment="1">
      <alignment horizontal="center"/>
    </xf>
    <xf numFmtId="0" fontId="35" fillId="0" borderId="53" xfId="0" applyFont="1" applyBorder="1" applyAlignment="1">
      <alignment horizontal="center"/>
    </xf>
    <xf numFmtId="0" fontId="36" fillId="0" borderId="13" xfId="0" applyFont="1" applyBorder="1" applyAlignment="1">
      <alignment horizontal="center" textRotation="90"/>
    </xf>
    <xf numFmtId="0" fontId="2" fillId="4" borderId="17" xfId="0" applyFont="1" applyFill="1" applyBorder="1" applyAlignment="1">
      <alignment horizontal="center"/>
    </xf>
    <xf numFmtId="0" fontId="2" fillId="4" borderId="18" xfId="0" applyFont="1" applyFill="1" applyBorder="1" applyAlignment="1">
      <alignment horizontal="center"/>
    </xf>
    <xf numFmtId="0" fontId="0" fillId="0" borderId="10" xfId="0" applyBorder="1" applyProtection="1">
      <protection locked="0"/>
    </xf>
    <xf numFmtId="0" fontId="15" fillId="0" borderId="0" xfId="0" applyFont="1"/>
    <xf numFmtId="0" fontId="5" fillId="0" borderId="0" xfId="0" applyFont="1" applyAlignment="1">
      <alignment horizontal="center" vertical="top" textRotation="90"/>
    </xf>
    <xf numFmtId="0" fontId="14" fillId="0" borderId="37" xfId="0" applyFont="1" applyBorder="1" applyAlignment="1">
      <alignment horizontal="center" textRotation="90"/>
    </xf>
    <xf numFmtId="0" fontId="14" fillId="0" borderId="36" xfId="0" applyFont="1" applyBorder="1" applyAlignment="1">
      <alignment horizontal="center" textRotation="90"/>
    </xf>
    <xf numFmtId="0" fontId="14" fillId="0" borderId="35" xfId="0" applyFont="1" applyBorder="1" applyAlignment="1">
      <alignment horizontal="center" textRotation="90"/>
    </xf>
    <xf numFmtId="0" fontId="52" fillId="0" borderId="25" xfId="0" applyFont="1" applyBorder="1" applyAlignment="1">
      <alignment horizontal="center" textRotation="90"/>
    </xf>
    <xf numFmtId="0" fontId="4" fillId="0" borderId="24" xfId="0" applyFont="1" applyBorder="1" applyAlignment="1">
      <alignment horizontal="center"/>
    </xf>
    <xf numFmtId="14" fontId="4" fillId="0" borderId="24" xfId="0" applyNumberFormat="1" applyFont="1" applyBorder="1" applyAlignment="1">
      <alignment horizontal="center"/>
    </xf>
    <xf numFmtId="1" fontId="0" fillId="8" borderId="30" xfId="0" applyNumberFormat="1" applyFill="1" applyBorder="1" applyAlignment="1" applyProtection="1">
      <alignment horizontal="center"/>
      <protection locked="0"/>
    </xf>
    <xf numFmtId="0" fontId="32" fillId="0" borderId="25" xfId="0" applyFont="1" applyBorder="1" applyAlignment="1">
      <alignment horizontal="center"/>
    </xf>
    <xf numFmtId="1" fontId="0" fillId="8" borderId="38" xfId="0" applyNumberFormat="1" applyFill="1" applyBorder="1" applyAlignment="1" applyProtection="1">
      <alignment horizontal="center"/>
      <protection locked="0"/>
    </xf>
    <xf numFmtId="0" fontId="4" fillId="0" borderId="22" xfId="0" applyFont="1" applyBorder="1" applyAlignment="1">
      <alignment horizontal="center"/>
    </xf>
    <xf numFmtId="14" fontId="4" fillId="0" borderId="22" xfId="0" applyNumberFormat="1" applyFont="1" applyBorder="1" applyAlignment="1">
      <alignment horizontal="center"/>
    </xf>
    <xf numFmtId="1" fontId="0" fillId="8" borderId="39" xfId="0" applyNumberFormat="1" applyFill="1" applyBorder="1" applyAlignment="1" applyProtection="1">
      <alignment horizontal="center"/>
      <protection locked="0"/>
    </xf>
    <xf numFmtId="0" fontId="14" fillId="0" borderId="13" xfId="0" applyFont="1" applyBorder="1" applyAlignment="1">
      <alignment horizontal="center"/>
    </xf>
    <xf numFmtId="0" fontId="14" fillId="0" borderId="13" xfId="0" applyFont="1" applyBorder="1"/>
    <xf numFmtId="0" fontId="6" fillId="0" borderId="11" xfId="0" applyFont="1" applyBorder="1" applyAlignment="1">
      <alignment horizontal="center"/>
    </xf>
    <xf numFmtId="0" fontId="0" fillId="0" borderId="11" xfId="0" applyBorder="1" applyAlignment="1">
      <alignment textRotation="90"/>
    </xf>
    <xf numFmtId="0" fontId="4" fillId="0" borderId="22" xfId="0" applyFont="1" applyBorder="1" applyAlignment="1">
      <alignment horizontal="left"/>
    </xf>
    <xf numFmtId="49" fontId="3" fillId="0" borderId="22" xfId="0" applyNumberFormat="1" applyFont="1" applyBorder="1" applyAlignment="1" applyProtection="1">
      <alignment horizontal="center"/>
      <protection locked="0"/>
    </xf>
    <xf numFmtId="49" fontId="9" fillId="0" borderId="29" xfId="3" applyNumberFormat="1" applyBorder="1" applyAlignment="1" applyProtection="1">
      <alignment horizontal="center" wrapText="1"/>
      <protection locked="0"/>
    </xf>
    <xf numFmtId="0" fontId="9" fillId="0" borderId="24" xfId="3" applyBorder="1" applyAlignment="1" applyProtection="1">
      <alignment wrapText="1"/>
      <protection locked="0"/>
    </xf>
    <xf numFmtId="14" fontId="9" fillId="0" borderId="24" xfId="3" applyNumberFormat="1" applyBorder="1" applyAlignment="1" applyProtection="1">
      <alignment horizontal="left" wrapText="1"/>
      <protection locked="0"/>
    </xf>
    <xf numFmtId="14" fontId="10" fillId="0" borderId="24" xfId="3" applyNumberFormat="1" applyFont="1" applyBorder="1" applyAlignment="1" applyProtection="1">
      <alignment horizontal="center" wrapText="1"/>
      <protection locked="0"/>
    </xf>
    <xf numFmtId="1" fontId="10" fillId="0" borderId="30" xfId="3" applyNumberFormat="1" applyFont="1" applyBorder="1" applyAlignment="1" applyProtection="1">
      <alignment horizontal="center" wrapText="1"/>
      <protection locked="0"/>
    </xf>
    <xf numFmtId="1" fontId="10" fillId="0" borderId="33" xfId="3" applyNumberFormat="1" applyFont="1" applyBorder="1" applyAlignment="1" applyProtection="1">
      <alignment horizontal="center" wrapText="1"/>
      <protection locked="0"/>
    </xf>
    <xf numFmtId="49" fontId="2" fillId="0" borderId="0" xfId="0" applyNumberFormat="1" applyFont="1" applyAlignment="1">
      <alignment horizontal="left" vertical="center" wrapText="1" readingOrder="1"/>
    </xf>
    <xf numFmtId="0" fontId="3" fillId="0" borderId="0" xfId="0" applyFont="1" applyAlignment="1">
      <alignment horizontal="left" vertical="center" wrapText="1" readingOrder="1"/>
    </xf>
    <xf numFmtId="0" fontId="3" fillId="0" borderId="41" xfId="0" applyFont="1" applyBorder="1" applyAlignment="1">
      <alignment horizontal="left" vertical="center" wrapText="1" readingOrder="1"/>
    </xf>
    <xf numFmtId="0" fontId="3" fillId="0" borderId="40" xfId="0" applyFont="1" applyBorder="1" applyAlignment="1">
      <alignment horizontal="left" vertical="center" wrapText="1" readingOrder="1"/>
    </xf>
    <xf numFmtId="0" fontId="3" fillId="0" borderId="58" xfId="0" applyFont="1" applyBorder="1" applyAlignment="1">
      <alignment horizontal="left" vertical="center" wrapText="1" readingOrder="1"/>
    </xf>
    <xf numFmtId="0" fontId="2" fillId="5" borderId="29" xfId="0" applyFont="1" applyFill="1" applyBorder="1" applyAlignment="1" applyProtection="1">
      <alignment horizontal="left"/>
      <protection locked="0"/>
    </xf>
    <xf numFmtId="0" fontId="2" fillId="5" borderId="30" xfId="0" applyFont="1" applyFill="1" applyBorder="1" applyProtection="1">
      <protection locked="0"/>
    </xf>
    <xf numFmtId="14" fontId="13" fillId="5" borderId="44" xfId="0" applyNumberFormat="1" applyFont="1" applyFill="1" applyBorder="1" applyAlignment="1" applyProtection="1">
      <alignment horizontal="left"/>
      <protection locked="0"/>
    </xf>
    <xf numFmtId="0" fontId="0" fillId="5" borderId="38" xfId="0" applyFill="1" applyBorder="1" applyProtection="1">
      <protection locked="0"/>
    </xf>
    <xf numFmtId="14" fontId="13" fillId="5" borderId="42" xfId="0" applyNumberFormat="1" applyFont="1" applyFill="1" applyBorder="1" applyAlignment="1" applyProtection="1">
      <alignment horizontal="left"/>
      <protection locked="0"/>
    </xf>
    <xf numFmtId="0" fontId="0" fillId="5" borderId="39" xfId="0" applyFill="1" applyBorder="1" applyProtection="1">
      <protection locked="0"/>
    </xf>
    <xf numFmtId="0" fontId="53" fillId="0" borderId="17" xfId="0" applyFont="1" applyBorder="1" applyAlignment="1">
      <alignment horizontal="center" vertical="center"/>
    </xf>
    <xf numFmtId="0" fontId="0" fillId="0" borderId="17" xfId="0" applyBorder="1" applyAlignment="1">
      <alignment horizontal="center" vertical="center"/>
    </xf>
    <xf numFmtId="0" fontId="1" fillId="0" borderId="0" xfId="0" applyFont="1" applyAlignment="1">
      <alignment horizontal="center"/>
    </xf>
    <xf numFmtId="0" fontId="0" fillId="0" borderId="0" xfId="0"/>
    <xf numFmtId="0" fontId="0" fillId="0" borderId="9" xfId="0" applyBorder="1" applyAlignment="1">
      <alignment horizontal="center"/>
    </xf>
    <xf numFmtId="0" fontId="0" fillId="0" borderId="14" xfId="0" applyBorder="1" applyAlignment="1">
      <alignment horizontal="center"/>
    </xf>
    <xf numFmtId="0" fontId="4" fillId="0" borderId="1" xfId="0" applyFont="1" applyBorder="1" applyProtection="1">
      <protection locked="0"/>
    </xf>
    <xf numFmtId="0" fontId="0" fillId="0" borderId="9" xfId="0" applyBorder="1" applyProtection="1">
      <protection locked="0"/>
    </xf>
    <xf numFmtId="0" fontId="0" fillId="0" borderId="14" xfId="0" applyBorder="1" applyProtection="1">
      <protection locked="0"/>
    </xf>
    <xf numFmtId="0" fontId="0" fillId="0" borderId="0" xfId="0"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4" fillId="0" borderId="37" xfId="0" applyFont="1" applyBorder="1" applyProtection="1">
      <protection locked="0"/>
    </xf>
    <xf numFmtId="0" fontId="0" fillId="0" borderId="68" xfId="0" applyBorder="1"/>
    <xf numFmtId="0" fontId="0" fillId="0" borderId="31" xfId="0" applyBorder="1"/>
    <xf numFmtId="0" fontId="4" fillId="0" borderId="35" xfId="0" applyFont="1" applyBorder="1" applyProtection="1">
      <protection locked="0"/>
    </xf>
    <xf numFmtId="0" fontId="0" fillId="0" borderId="69" xfId="0" applyBorder="1"/>
    <xf numFmtId="0" fontId="0" fillId="0" borderId="33" xfId="0" applyBorder="1"/>
    <xf numFmtId="0" fontId="4" fillId="0" borderId="5" xfId="0" applyFont="1" applyBorder="1"/>
    <xf numFmtId="0" fontId="4" fillId="0" borderId="66" xfId="0" applyFont="1" applyBorder="1"/>
    <xf numFmtId="0" fontId="31" fillId="0" borderId="0" xfId="0" applyFont="1" applyAlignment="1">
      <alignment horizontal="center"/>
    </xf>
    <xf numFmtId="0" fontId="31" fillId="0" borderId="0" xfId="0" applyFont="1"/>
    <xf numFmtId="0" fontId="4" fillId="0" borderId="4" xfId="0" applyFont="1" applyBorder="1"/>
    <xf numFmtId="0" fontId="0" fillId="0" borderId="56" xfId="0" applyBorder="1"/>
    <xf numFmtId="0" fontId="0" fillId="0" borderId="57" xfId="0" applyBorder="1"/>
    <xf numFmtId="0" fontId="0" fillId="0" borderId="65" xfId="0" applyBorder="1"/>
    <xf numFmtId="0" fontId="0" fillId="0" borderId="66" xfId="0" applyBorder="1"/>
    <xf numFmtId="0" fontId="4" fillId="0" borderId="57" xfId="0" applyFont="1" applyBorder="1"/>
    <xf numFmtId="0" fontId="2" fillId="0" borderId="0" xfId="0" applyFont="1" applyAlignment="1">
      <alignment horizontal="center"/>
    </xf>
    <xf numFmtId="0" fontId="3" fillId="0" borderId="16"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4" fillId="0" borderId="47" xfId="0" applyFont="1" applyBorder="1" applyAlignment="1">
      <alignment horizontal="center"/>
    </xf>
    <xf numFmtId="0" fontId="2" fillId="0" borderId="48" xfId="0" applyFont="1" applyBorder="1" applyAlignment="1">
      <alignment horizontal="center"/>
    </xf>
    <xf numFmtId="0" fontId="2" fillId="0" borderId="50" xfId="0" applyFont="1" applyBorder="1" applyAlignment="1">
      <alignment horizontal="center"/>
    </xf>
    <xf numFmtId="0" fontId="2" fillId="0" borderId="49" xfId="0" applyFont="1" applyBorder="1" applyAlignment="1">
      <alignment horizontal="center"/>
    </xf>
    <xf numFmtId="0" fontId="31" fillId="0" borderId="17" xfId="0" applyFont="1" applyBorder="1" applyAlignment="1">
      <alignment horizontal="center" vertical="center"/>
    </xf>
    <xf numFmtId="0" fontId="3" fillId="0" borderId="17" xfId="0" applyFont="1" applyBorder="1" applyAlignment="1">
      <alignment horizontal="center" vertical="center"/>
    </xf>
    <xf numFmtId="0" fontId="18" fillId="0" borderId="43" xfId="0" applyFont="1" applyBorder="1" applyAlignment="1" applyProtection="1">
      <alignment horizontal="center"/>
      <protection locked="0"/>
    </xf>
    <xf numFmtId="0" fontId="0" fillId="0" borderId="9"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63" xfId="0" applyBorder="1"/>
    <xf numFmtId="0" fontId="0" fillId="0" borderId="10" xfId="0" applyBorder="1"/>
    <xf numFmtId="0" fontId="0" fillId="0" borderId="64" xfId="0" applyBorder="1"/>
    <xf numFmtId="0" fontId="0" fillId="0" borderId="11" xfId="0" applyBorder="1"/>
    <xf numFmtId="0" fontId="0" fillId="0" borderId="12" xfId="0" applyBorder="1"/>
    <xf numFmtId="0" fontId="0" fillId="0" borderId="54" xfId="0" applyBorder="1"/>
    <xf numFmtId="0" fontId="0" fillId="0" borderId="55" xfId="0" applyBorder="1"/>
    <xf numFmtId="0" fontId="14" fillId="0" borderId="15" xfId="0" applyFont="1" applyBorder="1" applyAlignment="1">
      <alignment horizontal="center"/>
    </xf>
    <xf numFmtId="0" fontId="0" fillId="0" borderId="59" xfId="0" applyBorder="1" applyAlignment="1">
      <alignment horizontal="center"/>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4" fillId="0" borderId="55" xfId="0" applyFont="1" applyBorder="1"/>
    <xf numFmtId="0" fontId="4" fillId="0" borderId="1"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60" xfId="0" applyFont="1" applyBorder="1" applyAlignment="1" applyProtection="1">
      <alignment horizontal="center"/>
      <protection locked="0"/>
    </xf>
    <xf numFmtId="0" fontId="0" fillId="0" borderId="2" xfId="0" applyBorder="1"/>
    <xf numFmtId="0" fontId="0" fillId="0" borderId="61" xfId="0" applyBorder="1"/>
    <xf numFmtId="0" fontId="0" fillId="0" borderId="3" xfId="0" applyBorder="1"/>
    <xf numFmtId="0" fontId="0" fillId="0" borderId="62" xfId="0" applyBorder="1"/>
    <xf numFmtId="0" fontId="4" fillId="0" borderId="43" xfId="0" applyFont="1" applyBorder="1" applyAlignment="1" applyProtection="1">
      <alignment horizontal="center"/>
      <protection locked="0"/>
    </xf>
    <xf numFmtId="0" fontId="0" fillId="0" borderId="60" xfId="0" applyBorder="1" applyAlignment="1" applyProtection="1">
      <alignment horizontal="center"/>
      <protection locked="0"/>
    </xf>
    <xf numFmtId="0" fontId="31" fillId="7" borderId="17" xfId="0" applyFont="1" applyFill="1" applyBorder="1" applyAlignment="1">
      <alignment horizontal="center"/>
    </xf>
    <xf numFmtId="0" fontId="15" fillId="0" borderId="0" xfId="0" applyFont="1"/>
    <xf numFmtId="0" fontId="28" fillId="0" borderId="0" xfId="0" applyFont="1"/>
    <xf numFmtId="0" fontId="2" fillId="0" borderId="9" xfId="0" applyFont="1" applyBorder="1" applyAlignment="1">
      <alignment horizontal="center"/>
    </xf>
    <xf numFmtId="0" fontId="0" fillId="0" borderId="43" xfId="0" applyBorder="1" applyAlignment="1" applyProtection="1">
      <alignment horizontal="center"/>
      <protection locked="0"/>
    </xf>
    <xf numFmtId="0" fontId="19" fillId="7" borderId="0" xfId="0" applyFont="1" applyFill="1" applyAlignment="1">
      <alignment horizontal="center"/>
    </xf>
    <xf numFmtId="0" fontId="2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6" fillId="0" borderId="0" xfId="0" applyFont="1" applyAlignment="1">
      <alignment horizontal="center"/>
    </xf>
    <xf numFmtId="0" fontId="24" fillId="0" borderId="18" xfId="0" applyFont="1" applyBorder="1" applyAlignment="1">
      <alignment horizontal="center"/>
    </xf>
    <xf numFmtId="0" fontId="4" fillId="0" borderId="17" xfId="0" applyFont="1" applyBorder="1"/>
    <xf numFmtId="0" fontId="4" fillId="0" borderId="18" xfId="0" applyFont="1" applyBorder="1"/>
    <xf numFmtId="0" fontId="14" fillId="0" borderId="1" xfId="0" applyFont="1" applyBorder="1" applyAlignment="1">
      <alignment horizontal="center"/>
    </xf>
    <xf numFmtId="0" fontId="14" fillId="0" borderId="9" xfId="0" applyFont="1" applyBorder="1" applyAlignment="1">
      <alignment horizontal="center"/>
    </xf>
    <xf numFmtId="0" fontId="5" fillId="0" borderId="44" xfId="0" applyFont="1" applyBorder="1"/>
    <xf numFmtId="0" fontId="5" fillId="0" borderId="21" xfId="0" applyFont="1" applyBorder="1"/>
    <xf numFmtId="0" fontId="5" fillId="0" borderId="38" xfId="0" applyFont="1" applyBorder="1"/>
    <xf numFmtId="0" fontId="5" fillId="0" borderId="44" xfId="0" applyFont="1" applyBorder="1" applyAlignment="1">
      <alignment horizontal="left"/>
    </xf>
    <xf numFmtId="0" fontId="0" fillId="0" borderId="21" xfId="0" applyBorder="1"/>
    <xf numFmtId="0" fontId="0" fillId="0" borderId="38" xfId="0" applyBorder="1"/>
    <xf numFmtId="0" fontId="5" fillId="0" borderId="44" xfId="0" applyFont="1" applyBorder="1" applyAlignment="1">
      <alignment horizontal="left" vertical="center"/>
    </xf>
    <xf numFmtId="0" fontId="14" fillId="0" borderId="29" xfId="0" applyFont="1" applyBorder="1" applyAlignment="1">
      <alignment horizontal="center"/>
    </xf>
    <xf numFmtId="0" fontId="0" fillId="0" borderId="24" xfId="0" applyBorder="1" applyAlignment="1">
      <alignment horizontal="center"/>
    </xf>
    <xf numFmtId="0" fontId="14" fillId="10" borderId="24" xfId="0" applyFont="1" applyFill="1" applyBorder="1" applyAlignment="1">
      <alignment horizontal="center"/>
    </xf>
    <xf numFmtId="0" fontId="14" fillId="10" borderId="30" xfId="0" applyFont="1" applyFill="1" applyBorder="1" applyAlignment="1">
      <alignment horizontal="center"/>
    </xf>
    <xf numFmtId="0" fontId="14" fillId="11" borderId="19" xfId="0" applyFont="1" applyFill="1" applyBorder="1" applyAlignment="1">
      <alignment horizontal="center"/>
    </xf>
    <xf numFmtId="0" fontId="14" fillId="11" borderId="59" xfId="0" applyFont="1" applyFill="1" applyBorder="1" applyAlignment="1">
      <alignment horizontal="center"/>
    </xf>
    <xf numFmtId="0" fontId="0" fillId="0" borderId="67" xfId="0" applyBorder="1" applyAlignment="1">
      <alignment horizontal="center"/>
    </xf>
    <xf numFmtId="0" fontId="5" fillId="0" borderId="2" xfId="0" applyFont="1" applyBorder="1"/>
    <xf numFmtId="0" fontId="5" fillId="0" borderId="0" xfId="0" applyFont="1"/>
    <xf numFmtId="0" fontId="5" fillId="0" borderId="10" xfId="0" applyFont="1" applyBorder="1"/>
    <xf numFmtId="0" fontId="4" fillId="0" borderId="44" xfId="0" applyFont="1" applyBorder="1" applyAlignment="1">
      <alignment horizontal="left" vertical="top" wrapText="1"/>
    </xf>
    <xf numFmtId="0" fontId="4" fillId="0" borderId="21" xfId="0" applyFont="1" applyBorder="1" applyAlignment="1">
      <alignment horizontal="left" vertical="top" wrapText="1"/>
    </xf>
    <xf numFmtId="0" fontId="10" fillId="0" borderId="21" xfId="0" applyFont="1" applyBorder="1" applyAlignment="1">
      <alignment horizontal="left" vertical="top" wrapText="1"/>
    </xf>
    <xf numFmtId="0" fontId="10" fillId="0" borderId="21" xfId="0" applyFont="1" applyBorder="1"/>
    <xf numFmtId="0" fontId="10" fillId="0" borderId="38" xfId="0" applyFont="1" applyBorder="1"/>
    <xf numFmtId="0" fontId="10" fillId="0" borderId="44" xfId="0" applyFont="1" applyBorder="1" applyAlignment="1">
      <alignment horizontal="left" vertical="top" wrapText="1"/>
    </xf>
    <xf numFmtId="0" fontId="10" fillId="0" borderId="42" xfId="0" applyFont="1" applyBorder="1"/>
    <xf numFmtId="0" fontId="10" fillId="0" borderId="22" xfId="0" applyFont="1" applyBorder="1"/>
    <xf numFmtId="0" fontId="10" fillId="0" borderId="39" xfId="0" applyFont="1" applyBorder="1"/>
    <xf numFmtId="0" fontId="14" fillId="0" borderId="44" xfId="0" applyFont="1" applyBorder="1" applyAlignment="1">
      <alignment horizontal="center"/>
    </xf>
    <xf numFmtId="0" fontId="14" fillId="0" borderId="21" xfId="0" applyFont="1" applyBorder="1"/>
    <xf numFmtId="0" fontId="2" fillId="0" borderId="21" xfId="0" applyFont="1" applyBorder="1"/>
    <xf numFmtId="0" fontId="2" fillId="0" borderId="38" xfId="0" applyFont="1" applyBorder="1"/>
    <xf numFmtId="0" fontId="26" fillId="0" borderId="4" xfId="0" applyFont="1" applyBorder="1" applyAlignment="1">
      <alignment horizontal="left"/>
    </xf>
    <xf numFmtId="0" fontId="5" fillId="0" borderId="2" xfId="0" applyFont="1" applyBorder="1" applyAlignment="1">
      <alignment vertical="center"/>
    </xf>
    <xf numFmtId="0" fontId="5" fillId="0" borderId="3" xfId="0" applyFont="1" applyBorder="1"/>
    <xf numFmtId="0" fontId="5" fillId="0" borderId="11" xfId="0" applyFont="1" applyBorder="1"/>
    <xf numFmtId="0" fontId="5" fillId="0" borderId="12" xfId="0" applyFont="1" applyBorder="1"/>
  </cellXfs>
  <cellStyles count="4">
    <cellStyle name="Standard" xfId="0" builtinId="0"/>
    <cellStyle name="Standard_JVB-Liste" xfId="1" xr:uid="{00000000-0005-0000-0000-000001000000}"/>
    <cellStyle name="Standard_Stammdaten" xfId="2" xr:uid="{00000000-0005-0000-0000-000002000000}"/>
    <cellStyle name="Standard_Tabelle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53340</xdr:colOff>
      <xdr:row>0</xdr:row>
      <xdr:rowOff>106680</xdr:rowOff>
    </xdr:from>
    <xdr:to>
      <xdr:col>10</xdr:col>
      <xdr:colOff>327660</xdr:colOff>
      <xdr:row>2</xdr:row>
      <xdr:rowOff>68580</xdr:rowOff>
    </xdr:to>
    <xdr:pic>
      <xdr:nvPicPr>
        <xdr:cNvPr id="4" name="Picture 3">
          <a:extLst>
            <a:ext uri="{FF2B5EF4-FFF2-40B4-BE49-F238E27FC236}">
              <a16:creationId xmlns:a16="http://schemas.microsoft.com/office/drawing/2014/main" id="{992674F8-5CC0-4555-A60D-4F50AF6F65F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39100" y="106680"/>
          <a:ext cx="800100" cy="304800"/>
        </a:xfrm>
        <a:prstGeom prst="rect">
          <a:avLst/>
        </a:prstGeom>
        <a:noFill/>
        <a:ln w="9525">
          <a:noFill/>
          <a:miter lim="800000"/>
          <a:headEnd/>
          <a:tailEnd/>
        </a:ln>
      </xdr:spPr>
    </xdr:pic>
    <xdr:clientData/>
  </xdr:twoCellAnchor>
  <xdr:twoCellAnchor editAs="oneCell">
    <xdr:from>
      <xdr:col>1</xdr:col>
      <xdr:colOff>0</xdr:colOff>
      <xdr:row>0</xdr:row>
      <xdr:rowOff>22860</xdr:rowOff>
    </xdr:from>
    <xdr:to>
      <xdr:col>1</xdr:col>
      <xdr:colOff>419100</xdr:colOff>
      <xdr:row>2</xdr:row>
      <xdr:rowOff>91440</xdr:rowOff>
    </xdr:to>
    <xdr:pic>
      <xdr:nvPicPr>
        <xdr:cNvPr id="5" name="Picture 4">
          <a:extLst>
            <a:ext uri="{FF2B5EF4-FFF2-40B4-BE49-F238E27FC236}">
              <a16:creationId xmlns:a16="http://schemas.microsoft.com/office/drawing/2014/main" id="{F133961C-5661-49D7-A08B-D03708026D0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3360" y="22860"/>
          <a:ext cx="419100" cy="41148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15240</xdr:colOff>
      <xdr:row>0</xdr:row>
      <xdr:rowOff>60960</xdr:rowOff>
    </xdr:from>
    <xdr:to>
      <xdr:col>32</xdr:col>
      <xdr:colOff>0</xdr:colOff>
      <xdr:row>2</xdr:row>
      <xdr:rowOff>121920</xdr:rowOff>
    </xdr:to>
    <xdr:pic>
      <xdr:nvPicPr>
        <xdr:cNvPr id="8193" name="Picture 3">
          <a:extLst>
            <a:ext uri="{FF2B5EF4-FFF2-40B4-BE49-F238E27FC236}">
              <a16:creationId xmlns:a16="http://schemas.microsoft.com/office/drawing/2014/main" id="{00000000-0008-0000-0100-0000012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86700" y="60960"/>
          <a:ext cx="807720" cy="304800"/>
        </a:xfrm>
        <a:prstGeom prst="rect">
          <a:avLst/>
        </a:prstGeom>
        <a:noFill/>
        <a:ln w="9525">
          <a:noFill/>
          <a:miter lim="800000"/>
          <a:headEnd/>
          <a:tailEnd/>
        </a:ln>
      </xdr:spPr>
    </xdr:pic>
    <xdr:clientData/>
  </xdr:twoCellAnchor>
  <xdr:twoCellAnchor editAs="oneCell">
    <xdr:from>
      <xdr:col>1</xdr:col>
      <xdr:colOff>198120</xdr:colOff>
      <xdr:row>0</xdr:row>
      <xdr:rowOff>22860</xdr:rowOff>
    </xdr:from>
    <xdr:to>
      <xdr:col>1</xdr:col>
      <xdr:colOff>617220</xdr:colOff>
      <xdr:row>3</xdr:row>
      <xdr:rowOff>22860</xdr:rowOff>
    </xdr:to>
    <xdr:pic>
      <xdr:nvPicPr>
        <xdr:cNvPr id="8194" name="Picture 4">
          <a:extLst>
            <a:ext uri="{FF2B5EF4-FFF2-40B4-BE49-F238E27FC236}">
              <a16:creationId xmlns:a16="http://schemas.microsoft.com/office/drawing/2014/main" id="{00000000-0008-0000-0100-0000022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1480" y="22860"/>
          <a:ext cx="419100" cy="41148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34</xdr:col>
      <xdr:colOff>137160</xdr:colOff>
      <xdr:row>0</xdr:row>
      <xdr:rowOff>53340</xdr:rowOff>
    </xdr:from>
    <xdr:to>
      <xdr:col>39</xdr:col>
      <xdr:colOff>106680</xdr:colOff>
      <xdr:row>2</xdr:row>
      <xdr:rowOff>106680</xdr:rowOff>
    </xdr:to>
    <xdr:pic>
      <xdr:nvPicPr>
        <xdr:cNvPr id="9217" name="Picture 3">
          <a:extLst>
            <a:ext uri="{FF2B5EF4-FFF2-40B4-BE49-F238E27FC236}">
              <a16:creationId xmlns:a16="http://schemas.microsoft.com/office/drawing/2014/main" id="{00000000-0008-0000-0200-0000012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84820" y="53340"/>
          <a:ext cx="807720" cy="297180"/>
        </a:xfrm>
        <a:prstGeom prst="rect">
          <a:avLst/>
        </a:prstGeom>
        <a:noFill/>
        <a:ln w="9525">
          <a:noFill/>
          <a:miter lim="800000"/>
          <a:headEnd/>
          <a:tailEnd/>
        </a:ln>
      </xdr:spPr>
    </xdr:pic>
    <xdr:clientData/>
  </xdr:twoCellAnchor>
  <xdr:twoCellAnchor editAs="oneCell">
    <xdr:from>
      <xdr:col>1</xdr:col>
      <xdr:colOff>198120</xdr:colOff>
      <xdr:row>0</xdr:row>
      <xdr:rowOff>22860</xdr:rowOff>
    </xdr:from>
    <xdr:to>
      <xdr:col>1</xdr:col>
      <xdr:colOff>617220</xdr:colOff>
      <xdr:row>3</xdr:row>
      <xdr:rowOff>53340</xdr:rowOff>
    </xdr:to>
    <xdr:pic>
      <xdr:nvPicPr>
        <xdr:cNvPr id="9218" name="Picture 4">
          <a:extLst>
            <a:ext uri="{FF2B5EF4-FFF2-40B4-BE49-F238E27FC236}">
              <a16:creationId xmlns:a16="http://schemas.microsoft.com/office/drawing/2014/main" id="{00000000-0008-0000-0200-0000022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240" y="22860"/>
          <a:ext cx="419100" cy="40386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0"/>
  </sheetPr>
  <dimension ref="A1:H300"/>
  <sheetViews>
    <sheetView tabSelected="1" zoomScale="120" workbookViewId="0">
      <selection activeCell="A2" sqref="A2"/>
    </sheetView>
  </sheetViews>
  <sheetFormatPr baseColWidth="10" defaultColWidth="11.6640625" defaultRowHeight="16.95" customHeight="1" x14ac:dyDescent="0.3"/>
  <cols>
    <col min="1" max="1" width="14.6640625" style="12" customWidth="1"/>
    <col min="2" max="3" width="40.6640625" style="11" customWidth="1"/>
    <col min="4" max="4" width="22.33203125" style="13" customWidth="1"/>
    <col min="5" max="5" width="12.77734375" style="14" customWidth="1"/>
    <col min="6" max="6" width="12.44140625" style="105" customWidth="1"/>
    <col min="7" max="7" width="29.109375" style="95" customWidth="1"/>
    <col min="8" max="8" width="36.44140625" style="95" customWidth="1"/>
    <col min="9" max="12" width="6.6640625" style="11" customWidth="1"/>
    <col min="13" max="16384" width="11.6640625" style="11"/>
  </cols>
  <sheetData>
    <row r="1" spans="1:8" ht="16.95" customHeight="1" thickBot="1" x14ac:dyDescent="0.35">
      <c r="A1" s="197" t="s">
        <v>5</v>
      </c>
      <c r="B1" s="198" t="s">
        <v>2</v>
      </c>
      <c r="C1" s="198" t="s">
        <v>3</v>
      </c>
      <c r="D1" s="199" t="s">
        <v>13</v>
      </c>
      <c r="E1" s="200" t="s">
        <v>147</v>
      </c>
      <c r="F1" s="192" t="s">
        <v>441</v>
      </c>
      <c r="G1" s="188" t="s">
        <v>14</v>
      </c>
      <c r="H1" s="184" t="s">
        <v>15</v>
      </c>
    </row>
    <row r="2" spans="1:8" ht="16.95" customHeight="1" x14ac:dyDescent="0.3">
      <c r="A2" s="239"/>
      <c r="B2" s="240"/>
      <c r="C2" s="241"/>
      <c r="D2" s="242"/>
      <c r="E2" s="243"/>
      <c r="F2" s="158" t="str">
        <f>IF(AND(E2=1,$B$24-D2&lt;4748),"Mindestalter 13!",IF(AND(OR(E2=3,E2=2),$B$24-D2&lt;4018),"Mindestalter 11!",IF(AND(OR(E2=5,E2=4),$B$24-D2&lt;2920),"Mindestalter 8!","")))</f>
        <v/>
      </c>
      <c r="G2" s="189"/>
      <c r="H2" s="185"/>
    </row>
    <row r="3" spans="1:8" ht="16.95" customHeight="1" x14ac:dyDescent="0.3">
      <c r="A3" s="182"/>
      <c r="B3" s="172"/>
      <c r="C3" s="169"/>
      <c r="D3" s="163"/>
      <c r="E3" s="196"/>
      <c r="F3" s="158" t="str">
        <f t="shared" ref="F3:F21" si="0">IF(AND(E3=1,$B$24-D3&lt;4748),"Mindestalter 13!",IF(AND(OR(E3=3,E3=2),$B$24-D3&lt;4018),"Mindestalter 11!",IF(AND(OR(E3=5,E3=4),$B$24-D3&lt;2920),"Mindestalter 8!","")))</f>
        <v/>
      </c>
      <c r="G3" s="190" t="s">
        <v>440</v>
      </c>
      <c r="H3" s="186" t="s">
        <v>354</v>
      </c>
    </row>
    <row r="4" spans="1:8" ht="16.95" customHeight="1" x14ac:dyDescent="0.3">
      <c r="A4" s="182"/>
      <c r="B4" s="162"/>
      <c r="C4" s="169"/>
      <c r="D4" s="163"/>
      <c r="E4" s="196"/>
      <c r="F4" s="158" t="str">
        <f t="shared" si="0"/>
        <v/>
      </c>
      <c r="G4" s="190" t="s">
        <v>340</v>
      </c>
      <c r="H4" s="186" t="s">
        <v>355</v>
      </c>
    </row>
    <row r="5" spans="1:8" ht="16.95" customHeight="1" x14ac:dyDescent="0.3">
      <c r="A5" s="182"/>
      <c r="B5" s="162"/>
      <c r="C5" s="169"/>
      <c r="D5" s="163"/>
      <c r="E5" s="196"/>
      <c r="F5" s="158" t="str">
        <f t="shared" si="0"/>
        <v/>
      </c>
      <c r="G5" s="190" t="s">
        <v>281</v>
      </c>
      <c r="H5" s="186" t="s">
        <v>357</v>
      </c>
    </row>
    <row r="6" spans="1:8" ht="16.95" customHeight="1" x14ac:dyDescent="0.3">
      <c r="A6" s="182"/>
      <c r="B6" s="162"/>
      <c r="C6" s="169"/>
      <c r="D6" s="163"/>
      <c r="E6" s="196"/>
      <c r="F6" s="158" t="str">
        <f t="shared" si="0"/>
        <v/>
      </c>
      <c r="G6" s="190" t="s">
        <v>148</v>
      </c>
      <c r="H6" s="186" t="s">
        <v>359</v>
      </c>
    </row>
    <row r="7" spans="1:8" ht="16.95" customHeight="1" x14ac:dyDescent="0.3">
      <c r="A7" s="182"/>
      <c r="B7" s="162"/>
      <c r="C7" s="169"/>
      <c r="D7" s="163"/>
      <c r="E7" s="196"/>
      <c r="F7" s="158" t="str">
        <f t="shared" si="0"/>
        <v/>
      </c>
      <c r="G7" s="190" t="s">
        <v>282</v>
      </c>
      <c r="H7" s="186" t="s">
        <v>361</v>
      </c>
    </row>
    <row r="8" spans="1:8" ht="16.95" customHeight="1" x14ac:dyDescent="0.3">
      <c r="A8" s="182"/>
      <c r="B8" s="162"/>
      <c r="C8" s="169"/>
      <c r="D8" s="163"/>
      <c r="E8" s="196"/>
      <c r="F8" s="158" t="str">
        <f t="shared" si="0"/>
        <v/>
      </c>
      <c r="G8" s="190" t="s">
        <v>149</v>
      </c>
      <c r="H8" s="186" t="s">
        <v>363</v>
      </c>
    </row>
    <row r="9" spans="1:8" ht="16.95" customHeight="1" x14ac:dyDescent="0.3">
      <c r="A9" s="182"/>
      <c r="B9" s="162"/>
      <c r="C9" s="169"/>
      <c r="D9" s="163"/>
      <c r="E9" s="196"/>
      <c r="F9" s="158" t="str">
        <f t="shared" si="0"/>
        <v/>
      </c>
      <c r="G9" s="190" t="s">
        <v>150</v>
      </c>
      <c r="H9" s="186" t="s">
        <v>365</v>
      </c>
    </row>
    <row r="10" spans="1:8" ht="16.95" customHeight="1" x14ac:dyDescent="0.3">
      <c r="A10" s="182"/>
      <c r="B10" s="162"/>
      <c r="C10" s="169"/>
      <c r="D10" s="163"/>
      <c r="E10" s="196"/>
      <c r="F10" s="158" t="str">
        <f t="shared" si="0"/>
        <v/>
      </c>
      <c r="G10" s="190" t="s">
        <v>151</v>
      </c>
      <c r="H10" s="186" t="s">
        <v>367</v>
      </c>
    </row>
    <row r="11" spans="1:8" ht="16.95" customHeight="1" x14ac:dyDescent="0.3">
      <c r="A11" s="182"/>
      <c r="B11" s="162"/>
      <c r="C11" s="169"/>
      <c r="D11" s="163"/>
      <c r="E11" s="196"/>
      <c r="F11" s="158" t="str">
        <f t="shared" si="0"/>
        <v/>
      </c>
      <c r="G11" s="190" t="s">
        <v>152</v>
      </c>
      <c r="H11" s="186" t="s">
        <v>369</v>
      </c>
    </row>
    <row r="12" spans="1:8" ht="16.95" customHeight="1" x14ac:dyDescent="0.3">
      <c r="A12" s="182"/>
      <c r="B12" s="162"/>
      <c r="C12" s="169"/>
      <c r="D12" s="163"/>
      <c r="E12" s="196"/>
      <c r="F12" s="158" t="str">
        <f t="shared" si="0"/>
        <v/>
      </c>
      <c r="G12" s="190" t="s">
        <v>153</v>
      </c>
      <c r="H12" s="186" t="s">
        <v>370</v>
      </c>
    </row>
    <row r="13" spans="1:8" ht="16.95" customHeight="1" x14ac:dyDescent="0.3">
      <c r="A13" s="182"/>
      <c r="B13" s="162"/>
      <c r="C13" s="169"/>
      <c r="D13" s="163"/>
      <c r="E13" s="196"/>
      <c r="F13" s="158" t="str">
        <f t="shared" si="0"/>
        <v/>
      </c>
      <c r="G13" s="190" t="s">
        <v>154</v>
      </c>
      <c r="H13" s="186" t="s">
        <v>372</v>
      </c>
    </row>
    <row r="14" spans="1:8" ht="16.95" customHeight="1" x14ac:dyDescent="0.3">
      <c r="A14" s="182"/>
      <c r="B14" s="162"/>
      <c r="C14" s="169"/>
      <c r="D14" s="163"/>
      <c r="E14" s="196"/>
      <c r="F14" s="158" t="str">
        <f t="shared" si="0"/>
        <v/>
      </c>
      <c r="G14" s="190" t="s">
        <v>283</v>
      </c>
      <c r="H14" s="186" t="s">
        <v>374</v>
      </c>
    </row>
    <row r="15" spans="1:8" ht="16.95" customHeight="1" x14ac:dyDescent="0.3">
      <c r="A15" s="182"/>
      <c r="B15" s="162"/>
      <c r="C15" s="169"/>
      <c r="D15" s="163"/>
      <c r="E15" s="196"/>
      <c r="F15" s="158" t="str">
        <f t="shared" si="0"/>
        <v/>
      </c>
      <c r="G15" s="190" t="s">
        <v>309</v>
      </c>
      <c r="H15" s="186" t="s">
        <v>376</v>
      </c>
    </row>
    <row r="16" spans="1:8" ht="16.95" customHeight="1" x14ac:dyDescent="0.3">
      <c r="A16" s="182"/>
      <c r="B16" s="162"/>
      <c r="C16" s="169"/>
      <c r="D16" s="163"/>
      <c r="E16" s="196"/>
      <c r="F16" s="158" t="str">
        <f t="shared" si="0"/>
        <v/>
      </c>
      <c r="G16" s="190" t="s">
        <v>155</v>
      </c>
      <c r="H16" s="186" t="s">
        <v>16</v>
      </c>
    </row>
    <row r="17" spans="1:8" ht="16.95" customHeight="1" x14ac:dyDescent="0.3">
      <c r="A17" s="182"/>
      <c r="B17" s="162"/>
      <c r="C17" s="169"/>
      <c r="D17" s="163"/>
      <c r="E17" s="196"/>
      <c r="F17" s="158" t="str">
        <f t="shared" si="0"/>
        <v/>
      </c>
      <c r="G17" s="190" t="s">
        <v>156</v>
      </c>
      <c r="H17" s="186" t="s">
        <v>379</v>
      </c>
    </row>
    <row r="18" spans="1:8" ht="16.95" customHeight="1" x14ac:dyDescent="0.3">
      <c r="A18" s="182"/>
      <c r="B18" s="162"/>
      <c r="C18" s="169"/>
      <c r="D18" s="163"/>
      <c r="E18" s="196"/>
      <c r="F18" s="158" t="str">
        <f t="shared" si="0"/>
        <v/>
      </c>
      <c r="G18" s="190" t="s">
        <v>157</v>
      </c>
      <c r="H18" s="186" t="s">
        <v>380</v>
      </c>
    </row>
    <row r="19" spans="1:8" ht="16.95" customHeight="1" x14ac:dyDescent="0.3">
      <c r="A19" s="182"/>
      <c r="B19" s="162"/>
      <c r="C19" s="169"/>
      <c r="D19" s="163"/>
      <c r="E19" s="196"/>
      <c r="F19" s="158" t="str">
        <f t="shared" si="0"/>
        <v/>
      </c>
      <c r="G19" s="190" t="s">
        <v>158</v>
      </c>
      <c r="H19" s="186" t="s">
        <v>382</v>
      </c>
    </row>
    <row r="20" spans="1:8" ht="16.95" customHeight="1" x14ac:dyDescent="0.3">
      <c r="A20" s="182"/>
      <c r="B20" s="162"/>
      <c r="C20" s="169"/>
      <c r="D20" s="163"/>
      <c r="E20" s="196"/>
      <c r="F20" s="158" t="str">
        <f t="shared" si="0"/>
        <v/>
      </c>
      <c r="G20" s="190" t="s">
        <v>159</v>
      </c>
      <c r="H20" s="186" t="s">
        <v>384</v>
      </c>
    </row>
    <row r="21" spans="1:8" ht="16.95" customHeight="1" thickBot="1" x14ac:dyDescent="0.35">
      <c r="A21" s="183"/>
      <c r="B21" s="164"/>
      <c r="C21" s="170"/>
      <c r="D21" s="165"/>
      <c r="E21" s="244"/>
      <c r="F21" s="158" t="str">
        <f t="shared" si="0"/>
        <v/>
      </c>
      <c r="G21" s="190" t="s">
        <v>160</v>
      </c>
      <c r="H21" s="186" t="s">
        <v>386</v>
      </c>
    </row>
    <row r="22" spans="1:8" ht="16.95" customHeight="1" thickBot="1" x14ac:dyDescent="0.35">
      <c r="G22" s="190" t="s">
        <v>161</v>
      </c>
      <c r="H22" s="186" t="s">
        <v>326</v>
      </c>
    </row>
    <row r="23" spans="1:8" ht="16.95" customHeight="1" x14ac:dyDescent="0.3">
      <c r="A23" s="159" t="s">
        <v>6</v>
      </c>
      <c r="B23" s="93"/>
      <c r="C23" s="193" t="s">
        <v>25</v>
      </c>
      <c r="D23" s="250"/>
      <c r="E23" s="251"/>
      <c r="G23" s="190" t="s">
        <v>162</v>
      </c>
      <c r="H23" s="186" t="s">
        <v>389</v>
      </c>
    </row>
    <row r="24" spans="1:8" ht="16.95" customHeight="1" thickBot="1" x14ac:dyDescent="0.35">
      <c r="A24" s="160" t="s">
        <v>26</v>
      </c>
      <c r="B24" s="94"/>
      <c r="C24" s="194" t="s">
        <v>27</v>
      </c>
      <c r="D24" s="252"/>
      <c r="E24" s="253"/>
      <c r="G24" s="190" t="s">
        <v>163</v>
      </c>
      <c r="H24" s="186" t="s">
        <v>390</v>
      </c>
    </row>
    <row r="25" spans="1:8" ht="16.95" customHeight="1" thickBot="1" x14ac:dyDescent="0.35">
      <c r="A25" s="15"/>
      <c r="B25" s="150" t="s">
        <v>304</v>
      </c>
      <c r="C25" s="195" t="s">
        <v>28</v>
      </c>
      <c r="D25" s="254"/>
      <c r="E25" s="255"/>
      <c r="G25" s="190" t="s">
        <v>164</v>
      </c>
      <c r="H25" s="186" t="s">
        <v>392</v>
      </c>
    </row>
    <row r="26" spans="1:8" ht="16.95" customHeight="1" x14ac:dyDescent="0.3">
      <c r="G26" s="190" t="s">
        <v>310</v>
      </c>
      <c r="H26" s="186" t="s">
        <v>394</v>
      </c>
    </row>
    <row r="27" spans="1:8" ht="16.95" customHeight="1" thickBot="1" x14ac:dyDescent="0.35">
      <c r="B27" s="161" t="s">
        <v>145</v>
      </c>
      <c r="C27" s="153"/>
      <c r="D27" s="154"/>
      <c r="G27" s="190" t="s">
        <v>165</v>
      </c>
      <c r="H27" s="186" t="s">
        <v>417</v>
      </c>
    </row>
    <row r="28" spans="1:8" ht="16.95" customHeight="1" x14ac:dyDescent="0.3">
      <c r="A28" s="155"/>
      <c r="B28" s="245" t="s">
        <v>424</v>
      </c>
      <c r="C28" s="246"/>
      <c r="D28" s="247"/>
      <c r="G28" s="190" t="s">
        <v>166</v>
      </c>
      <c r="H28" s="186" t="s">
        <v>401</v>
      </c>
    </row>
    <row r="29" spans="1:8" ht="16.95" customHeight="1" x14ac:dyDescent="0.3">
      <c r="A29" s="155"/>
      <c r="B29" s="246"/>
      <c r="C29" s="246"/>
      <c r="D29" s="247"/>
      <c r="G29" s="190" t="s">
        <v>167</v>
      </c>
      <c r="H29" s="186" t="s">
        <v>396</v>
      </c>
    </row>
    <row r="30" spans="1:8" ht="16.95" customHeight="1" x14ac:dyDescent="0.3">
      <c r="A30" s="155"/>
      <c r="B30" s="246"/>
      <c r="C30" s="246"/>
      <c r="D30" s="247"/>
      <c r="G30" s="190" t="s">
        <v>168</v>
      </c>
      <c r="H30" s="186" t="s">
        <v>398</v>
      </c>
    </row>
    <row r="31" spans="1:8" ht="16.95" customHeight="1" x14ac:dyDescent="0.3">
      <c r="A31" s="156"/>
      <c r="B31" s="246"/>
      <c r="C31" s="246"/>
      <c r="D31" s="247"/>
      <c r="G31" s="190" t="s">
        <v>169</v>
      </c>
      <c r="H31" s="186" t="s">
        <v>400</v>
      </c>
    </row>
    <row r="32" spans="1:8" ht="16.95" customHeight="1" x14ac:dyDescent="0.3">
      <c r="A32" s="156"/>
      <c r="B32" s="246"/>
      <c r="C32" s="246"/>
      <c r="D32" s="247"/>
      <c r="G32" s="190" t="s">
        <v>311</v>
      </c>
      <c r="H32" s="186" t="s">
        <v>402</v>
      </c>
    </row>
    <row r="33" spans="1:8" ht="16.95" customHeight="1" x14ac:dyDescent="0.3">
      <c r="A33" s="156"/>
      <c r="B33" s="246"/>
      <c r="C33" s="246"/>
      <c r="D33" s="247"/>
      <c r="G33" s="190" t="s">
        <v>170</v>
      </c>
      <c r="H33" s="186" t="s">
        <v>403</v>
      </c>
    </row>
    <row r="34" spans="1:8" ht="16.95" customHeight="1" x14ac:dyDescent="0.3">
      <c r="A34" s="155"/>
      <c r="B34" s="246"/>
      <c r="C34" s="246"/>
      <c r="D34" s="247"/>
      <c r="G34" s="190" t="s">
        <v>171</v>
      </c>
      <c r="H34" s="186" t="s">
        <v>405</v>
      </c>
    </row>
    <row r="35" spans="1:8" ht="16.95" customHeight="1" x14ac:dyDescent="0.3">
      <c r="A35" s="155"/>
      <c r="B35" s="246"/>
      <c r="C35" s="246"/>
      <c r="D35" s="247"/>
      <c r="G35" s="190" t="s">
        <v>312</v>
      </c>
      <c r="H35" s="186" t="s">
        <v>406</v>
      </c>
    </row>
    <row r="36" spans="1:8" ht="16.95" customHeight="1" x14ac:dyDescent="0.3">
      <c r="A36" s="155"/>
      <c r="B36" s="246"/>
      <c r="C36" s="246"/>
      <c r="D36" s="247"/>
      <c r="G36" s="190" t="s">
        <v>172</v>
      </c>
      <c r="H36" s="186" t="s">
        <v>17</v>
      </c>
    </row>
    <row r="37" spans="1:8" ht="16.95" customHeight="1" thickBot="1" x14ac:dyDescent="0.35">
      <c r="A37" s="157"/>
      <c r="B37" s="248"/>
      <c r="C37" s="248"/>
      <c r="D37" s="249"/>
      <c r="G37" s="190" t="s">
        <v>173</v>
      </c>
      <c r="H37" s="186" t="s">
        <v>409</v>
      </c>
    </row>
    <row r="38" spans="1:8" ht="16.95" customHeight="1" x14ac:dyDescent="0.3">
      <c r="A38" s="149" t="s">
        <v>339</v>
      </c>
      <c r="B38" s="151" t="s">
        <v>305</v>
      </c>
      <c r="C38" s="151"/>
      <c r="D38" s="151"/>
      <c r="G38" s="190" t="s">
        <v>174</v>
      </c>
      <c r="H38" s="186" t="s">
        <v>411</v>
      </c>
    </row>
    <row r="39" spans="1:8" ht="16.95" customHeight="1" x14ac:dyDescent="0.3">
      <c r="B39" s="152"/>
      <c r="C39" s="152"/>
      <c r="D39" s="152"/>
      <c r="G39" s="190" t="s">
        <v>175</v>
      </c>
      <c r="H39" s="186" t="s">
        <v>413</v>
      </c>
    </row>
    <row r="40" spans="1:8" ht="16.95" customHeight="1" x14ac:dyDescent="0.3">
      <c r="B40" s="152"/>
      <c r="C40" s="152"/>
      <c r="D40" s="152"/>
      <c r="G40" s="190" t="s">
        <v>176</v>
      </c>
      <c r="H40" s="186" t="s">
        <v>18</v>
      </c>
    </row>
    <row r="41" spans="1:8" ht="16.95" customHeight="1" x14ac:dyDescent="0.3">
      <c r="G41" s="190" t="s">
        <v>284</v>
      </c>
      <c r="H41" s="186" t="s">
        <v>416</v>
      </c>
    </row>
    <row r="42" spans="1:8" ht="16.95" customHeight="1" x14ac:dyDescent="0.3">
      <c r="G42" s="190" t="s">
        <v>177</v>
      </c>
      <c r="H42" s="186" t="s">
        <v>19</v>
      </c>
    </row>
    <row r="43" spans="1:8" ht="16.95" customHeight="1" x14ac:dyDescent="0.3">
      <c r="G43" s="190" t="s">
        <v>178</v>
      </c>
      <c r="H43" s="186" t="s">
        <v>356</v>
      </c>
    </row>
    <row r="44" spans="1:8" ht="16.95" customHeight="1" x14ac:dyDescent="0.3">
      <c r="G44" s="190" t="s">
        <v>179</v>
      </c>
      <c r="H44" s="186" t="s">
        <v>358</v>
      </c>
    </row>
    <row r="45" spans="1:8" ht="16.95" customHeight="1" x14ac:dyDescent="0.3">
      <c r="G45" s="190" t="s">
        <v>180</v>
      </c>
      <c r="H45" s="186" t="s">
        <v>360</v>
      </c>
    </row>
    <row r="46" spans="1:8" ht="16.95" customHeight="1" x14ac:dyDescent="0.3">
      <c r="G46" s="190" t="s">
        <v>181</v>
      </c>
      <c r="H46" s="186" t="s">
        <v>362</v>
      </c>
    </row>
    <row r="47" spans="1:8" ht="16.95" customHeight="1" x14ac:dyDescent="0.3">
      <c r="G47" s="190" t="s">
        <v>182</v>
      </c>
      <c r="H47" s="186" t="s">
        <v>364</v>
      </c>
    </row>
    <row r="48" spans="1:8" ht="16.95" customHeight="1" x14ac:dyDescent="0.3">
      <c r="G48" s="190" t="s">
        <v>313</v>
      </c>
      <c r="H48" s="186" t="s">
        <v>366</v>
      </c>
    </row>
    <row r="49" spans="7:8" ht="16.95" customHeight="1" x14ac:dyDescent="0.3">
      <c r="G49" s="190" t="s">
        <v>285</v>
      </c>
      <c r="H49" s="186" t="s">
        <v>368</v>
      </c>
    </row>
    <row r="50" spans="7:8" ht="16.95" customHeight="1" x14ac:dyDescent="0.3">
      <c r="G50" s="190" t="s">
        <v>183</v>
      </c>
      <c r="H50" s="186" t="s">
        <v>349</v>
      </c>
    </row>
    <row r="51" spans="7:8" ht="16.95" customHeight="1" x14ac:dyDescent="0.3">
      <c r="G51" s="190" t="s">
        <v>184</v>
      </c>
      <c r="H51" s="186" t="s">
        <v>371</v>
      </c>
    </row>
    <row r="52" spans="7:8" ht="16.95" customHeight="1" x14ac:dyDescent="0.3">
      <c r="G52" s="190" t="s">
        <v>185</v>
      </c>
      <c r="H52" s="186" t="s">
        <v>373</v>
      </c>
    </row>
    <row r="53" spans="7:8" ht="16.95" customHeight="1" x14ac:dyDescent="0.3">
      <c r="G53" s="190" t="s">
        <v>286</v>
      </c>
      <c r="H53" s="186" t="s">
        <v>375</v>
      </c>
    </row>
    <row r="54" spans="7:8" ht="16.95" customHeight="1" x14ac:dyDescent="0.3">
      <c r="G54" s="190" t="s">
        <v>186</v>
      </c>
      <c r="H54" s="186" t="s">
        <v>377</v>
      </c>
    </row>
    <row r="55" spans="7:8" ht="16.95" customHeight="1" x14ac:dyDescent="0.3">
      <c r="G55" s="190" t="s">
        <v>187</v>
      </c>
      <c r="H55" s="186" t="s">
        <v>378</v>
      </c>
    </row>
    <row r="56" spans="7:8" ht="16.95" customHeight="1" x14ac:dyDescent="0.3">
      <c r="G56" s="190" t="s">
        <v>188</v>
      </c>
      <c r="H56" s="186" t="s">
        <v>20</v>
      </c>
    </row>
    <row r="57" spans="7:8" ht="16.95" customHeight="1" x14ac:dyDescent="0.3">
      <c r="G57" s="190" t="s">
        <v>189</v>
      </c>
      <c r="H57" s="186" t="s">
        <v>381</v>
      </c>
    </row>
    <row r="58" spans="7:8" ht="16.95" customHeight="1" x14ac:dyDescent="0.3">
      <c r="G58" s="190" t="s">
        <v>190</v>
      </c>
      <c r="H58" s="186" t="s">
        <v>383</v>
      </c>
    </row>
    <row r="59" spans="7:8" ht="16.95" customHeight="1" x14ac:dyDescent="0.3">
      <c r="G59" s="190" t="s">
        <v>287</v>
      </c>
      <c r="H59" s="186" t="s">
        <v>385</v>
      </c>
    </row>
    <row r="60" spans="7:8" ht="16.95" customHeight="1" x14ac:dyDescent="0.3">
      <c r="G60" s="190" t="s">
        <v>288</v>
      </c>
      <c r="H60" s="186" t="s">
        <v>387</v>
      </c>
    </row>
    <row r="61" spans="7:8" ht="16.95" customHeight="1" x14ac:dyDescent="0.3">
      <c r="G61" s="190" t="s">
        <v>191</v>
      </c>
      <c r="H61" s="186" t="s">
        <v>388</v>
      </c>
    </row>
    <row r="62" spans="7:8" ht="16.95" customHeight="1" x14ac:dyDescent="0.3">
      <c r="G62" s="190" t="s">
        <v>192</v>
      </c>
      <c r="H62" s="186" t="s">
        <v>418</v>
      </c>
    </row>
    <row r="63" spans="7:8" ht="16.95" customHeight="1" x14ac:dyDescent="0.3">
      <c r="G63" s="190" t="s">
        <v>421</v>
      </c>
      <c r="H63" s="186" t="s">
        <v>21</v>
      </c>
    </row>
    <row r="64" spans="7:8" ht="16.95" customHeight="1" x14ac:dyDescent="0.3">
      <c r="G64" s="190" t="s">
        <v>335</v>
      </c>
      <c r="H64" s="186" t="s">
        <v>391</v>
      </c>
    </row>
    <row r="65" spans="7:8" ht="16.95" customHeight="1" x14ac:dyDescent="0.3">
      <c r="G65" s="190" t="s">
        <v>341</v>
      </c>
      <c r="H65" s="186" t="s">
        <v>393</v>
      </c>
    </row>
    <row r="66" spans="7:8" ht="16.95" customHeight="1" x14ac:dyDescent="0.3">
      <c r="G66" s="190" t="s">
        <v>194</v>
      </c>
      <c r="H66" s="186" t="s">
        <v>395</v>
      </c>
    </row>
    <row r="67" spans="7:8" ht="16.95" customHeight="1" x14ac:dyDescent="0.3">
      <c r="G67" s="190" t="s">
        <v>193</v>
      </c>
      <c r="H67" s="186" t="s">
        <v>397</v>
      </c>
    </row>
    <row r="68" spans="7:8" ht="16.95" customHeight="1" x14ac:dyDescent="0.3">
      <c r="G68" s="190" t="s">
        <v>423</v>
      </c>
      <c r="H68" s="186" t="s">
        <v>399</v>
      </c>
    </row>
    <row r="69" spans="7:8" ht="16.95" customHeight="1" x14ac:dyDescent="0.3">
      <c r="G69" s="190" t="s">
        <v>342</v>
      </c>
      <c r="H69" s="186" t="s">
        <v>22</v>
      </c>
    </row>
    <row r="70" spans="7:8" ht="16.95" customHeight="1" x14ac:dyDescent="0.3">
      <c r="G70" s="190" t="s">
        <v>195</v>
      </c>
      <c r="H70" s="186" t="s">
        <v>23</v>
      </c>
    </row>
    <row r="71" spans="7:8" ht="16.95" customHeight="1" x14ac:dyDescent="0.3">
      <c r="G71" s="190" t="s">
        <v>196</v>
      </c>
      <c r="H71" s="186" t="s">
        <v>24</v>
      </c>
    </row>
    <row r="72" spans="7:8" ht="16.95" customHeight="1" x14ac:dyDescent="0.3">
      <c r="G72" s="190" t="s">
        <v>197</v>
      </c>
      <c r="H72" s="186" t="s">
        <v>404</v>
      </c>
    </row>
    <row r="73" spans="7:8" ht="16.95" customHeight="1" x14ac:dyDescent="0.3">
      <c r="G73" s="190" t="s">
        <v>420</v>
      </c>
      <c r="H73" s="186" t="s">
        <v>348</v>
      </c>
    </row>
    <row r="74" spans="7:8" ht="16.95" customHeight="1" x14ac:dyDescent="0.3">
      <c r="G74" s="190" t="s">
        <v>314</v>
      </c>
      <c r="H74" s="186" t="s">
        <v>407</v>
      </c>
    </row>
    <row r="75" spans="7:8" ht="16.95" customHeight="1" x14ac:dyDescent="0.3">
      <c r="G75" s="190" t="s">
        <v>422</v>
      </c>
      <c r="H75" s="186" t="s">
        <v>408</v>
      </c>
    </row>
    <row r="76" spans="7:8" ht="16.95" customHeight="1" x14ac:dyDescent="0.3">
      <c r="G76" s="190" t="s">
        <v>350</v>
      </c>
      <c r="H76" s="186" t="s">
        <v>410</v>
      </c>
    </row>
    <row r="77" spans="7:8" ht="16.95" customHeight="1" x14ac:dyDescent="0.3">
      <c r="G77" s="190" t="s">
        <v>198</v>
      </c>
      <c r="H77" s="186" t="s">
        <v>412</v>
      </c>
    </row>
    <row r="78" spans="7:8" ht="16.95" customHeight="1" x14ac:dyDescent="0.3">
      <c r="G78" s="190" t="s">
        <v>199</v>
      </c>
      <c r="H78" s="186" t="s">
        <v>414</v>
      </c>
    </row>
    <row r="79" spans="7:8" ht="16.95" customHeight="1" x14ac:dyDescent="0.3">
      <c r="G79" s="190" t="s">
        <v>315</v>
      </c>
      <c r="H79" s="186" t="s">
        <v>415</v>
      </c>
    </row>
    <row r="80" spans="7:8" ht="16.95" customHeight="1" x14ac:dyDescent="0.3">
      <c r="G80" s="190" t="s">
        <v>200</v>
      </c>
      <c r="H80" s="185"/>
    </row>
    <row r="81" spans="7:8" ht="16.95" customHeight="1" x14ac:dyDescent="0.3">
      <c r="G81" s="190" t="s">
        <v>201</v>
      </c>
      <c r="H81" s="185"/>
    </row>
    <row r="82" spans="7:8" ht="16.95" customHeight="1" x14ac:dyDescent="0.3">
      <c r="G82" s="190" t="s">
        <v>202</v>
      </c>
      <c r="H82" s="185"/>
    </row>
    <row r="83" spans="7:8" ht="16.95" customHeight="1" x14ac:dyDescent="0.3">
      <c r="G83" s="190" t="s">
        <v>203</v>
      </c>
      <c r="H83" s="185"/>
    </row>
    <row r="84" spans="7:8" ht="16.95" customHeight="1" x14ac:dyDescent="0.3">
      <c r="G84" s="190" t="s">
        <v>204</v>
      </c>
      <c r="H84" s="187"/>
    </row>
    <row r="85" spans="7:8" ht="16.95" customHeight="1" x14ac:dyDescent="0.3">
      <c r="G85" s="190" t="s">
        <v>205</v>
      </c>
      <c r="H85" s="185"/>
    </row>
    <row r="86" spans="7:8" ht="16.95" customHeight="1" x14ac:dyDescent="0.3">
      <c r="G86" s="190" t="s">
        <v>206</v>
      </c>
      <c r="H86" s="185"/>
    </row>
    <row r="87" spans="7:8" ht="16.95" customHeight="1" x14ac:dyDescent="0.3">
      <c r="G87" s="190" t="s">
        <v>425</v>
      </c>
      <c r="H87" s="185"/>
    </row>
    <row r="88" spans="7:8" ht="16.95" customHeight="1" x14ac:dyDescent="0.3">
      <c r="G88" s="190" t="s">
        <v>343</v>
      </c>
      <c r="H88" s="185"/>
    </row>
    <row r="89" spans="7:8" ht="16.95" customHeight="1" x14ac:dyDescent="0.3">
      <c r="G89" s="190" t="s">
        <v>207</v>
      </c>
      <c r="H89" s="185"/>
    </row>
    <row r="90" spans="7:8" ht="16.95" customHeight="1" x14ac:dyDescent="0.3">
      <c r="G90" s="190" t="s">
        <v>208</v>
      </c>
      <c r="H90" s="185"/>
    </row>
    <row r="91" spans="7:8" ht="16.95" customHeight="1" x14ac:dyDescent="0.3">
      <c r="G91" s="189" t="s">
        <v>426</v>
      </c>
      <c r="H91" s="185"/>
    </row>
    <row r="92" spans="7:8" ht="16.95" customHeight="1" x14ac:dyDescent="0.3">
      <c r="G92" s="190" t="s">
        <v>316</v>
      </c>
      <c r="H92" s="185"/>
    </row>
    <row r="93" spans="7:8" ht="16.95" customHeight="1" x14ac:dyDescent="0.3">
      <c r="G93" s="190" t="s">
        <v>209</v>
      </c>
      <c r="H93" s="185"/>
    </row>
    <row r="94" spans="7:8" ht="16.95" customHeight="1" x14ac:dyDescent="0.3">
      <c r="G94" s="190" t="s">
        <v>210</v>
      </c>
      <c r="H94" s="185"/>
    </row>
    <row r="95" spans="7:8" ht="16.95" customHeight="1" x14ac:dyDescent="0.3">
      <c r="G95" s="190" t="s">
        <v>211</v>
      </c>
      <c r="H95" s="185"/>
    </row>
    <row r="96" spans="7:8" ht="16.95" customHeight="1" x14ac:dyDescent="0.3">
      <c r="G96" s="190" t="s">
        <v>212</v>
      </c>
      <c r="H96" s="185"/>
    </row>
    <row r="97" spans="7:8" ht="16.95" customHeight="1" x14ac:dyDescent="0.3">
      <c r="G97" s="190" t="s">
        <v>213</v>
      </c>
      <c r="H97" s="185"/>
    </row>
    <row r="98" spans="7:8" ht="16.95" customHeight="1" x14ac:dyDescent="0.3">
      <c r="G98" s="190" t="s">
        <v>214</v>
      </c>
      <c r="H98" s="185"/>
    </row>
    <row r="99" spans="7:8" ht="16.95" customHeight="1" x14ac:dyDescent="0.3">
      <c r="G99" s="190" t="s">
        <v>215</v>
      </c>
      <c r="H99" s="185"/>
    </row>
    <row r="100" spans="7:8" ht="16.95" customHeight="1" x14ac:dyDescent="0.3">
      <c r="G100" s="190" t="s">
        <v>216</v>
      </c>
      <c r="H100" s="185"/>
    </row>
    <row r="101" spans="7:8" ht="16.95" customHeight="1" x14ac:dyDescent="0.3">
      <c r="G101" s="190" t="s">
        <v>217</v>
      </c>
      <c r="H101" s="185"/>
    </row>
    <row r="102" spans="7:8" ht="16.95" customHeight="1" x14ac:dyDescent="0.3">
      <c r="G102" s="190" t="s">
        <v>289</v>
      </c>
      <c r="H102" s="185"/>
    </row>
    <row r="103" spans="7:8" ht="16.95" customHeight="1" x14ac:dyDescent="0.3">
      <c r="G103" s="190" t="s">
        <v>218</v>
      </c>
      <c r="H103" s="185"/>
    </row>
    <row r="104" spans="7:8" ht="16.95" customHeight="1" x14ac:dyDescent="0.3">
      <c r="G104" s="190" t="s">
        <v>219</v>
      </c>
      <c r="H104" s="185"/>
    </row>
    <row r="105" spans="7:8" ht="16.95" customHeight="1" x14ac:dyDescent="0.3">
      <c r="G105" s="190" t="s">
        <v>220</v>
      </c>
      <c r="H105" s="185"/>
    </row>
    <row r="106" spans="7:8" ht="16.95" customHeight="1" x14ac:dyDescent="0.3">
      <c r="G106" s="190" t="s">
        <v>317</v>
      </c>
      <c r="H106" s="185"/>
    </row>
    <row r="107" spans="7:8" ht="16.95" customHeight="1" x14ac:dyDescent="0.3">
      <c r="G107" s="190" t="s">
        <v>221</v>
      </c>
      <c r="H107" s="185"/>
    </row>
    <row r="108" spans="7:8" ht="16.95" customHeight="1" x14ac:dyDescent="0.3">
      <c r="G108" s="190" t="s">
        <v>351</v>
      </c>
      <c r="H108" s="185"/>
    </row>
    <row r="109" spans="7:8" ht="16.95" customHeight="1" x14ac:dyDescent="0.3">
      <c r="G109" s="190" t="s">
        <v>222</v>
      </c>
      <c r="H109" s="185"/>
    </row>
    <row r="110" spans="7:8" ht="16.95" customHeight="1" x14ac:dyDescent="0.3">
      <c r="G110" s="190" t="s">
        <v>224</v>
      </c>
      <c r="H110" s="185"/>
    </row>
    <row r="111" spans="7:8" ht="16.95" customHeight="1" x14ac:dyDescent="0.3">
      <c r="G111" s="190" t="s">
        <v>223</v>
      </c>
      <c r="H111" s="185"/>
    </row>
    <row r="112" spans="7:8" ht="16.95" customHeight="1" x14ac:dyDescent="0.3">
      <c r="G112" s="190" t="s">
        <v>318</v>
      </c>
      <c r="H112" s="185"/>
    </row>
    <row r="113" spans="7:8" ht="16.95" customHeight="1" x14ac:dyDescent="0.3">
      <c r="G113" s="190" t="s">
        <v>225</v>
      </c>
      <c r="H113" s="185"/>
    </row>
    <row r="114" spans="7:8" ht="16.95" customHeight="1" x14ac:dyDescent="0.3">
      <c r="G114" s="190" t="s">
        <v>290</v>
      </c>
      <c r="H114" s="185"/>
    </row>
    <row r="115" spans="7:8" ht="16.95" customHeight="1" x14ac:dyDescent="0.3">
      <c r="G115" s="190" t="s">
        <v>291</v>
      </c>
      <c r="H115" s="185"/>
    </row>
    <row r="116" spans="7:8" ht="16.95" customHeight="1" x14ac:dyDescent="0.3">
      <c r="G116" s="190" t="s">
        <v>226</v>
      </c>
      <c r="H116" s="185"/>
    </row>
    <row r="117" spans="7:8" ht="16.95" customHeight="1" x14ac:dyDescent="0.3">
      <c r="G117" s="190" t="s">
        <v>439</v>
      </c>
      <c r="H117" s="185"/>
    </row>
    <row r="118" spans="7:8" ht="16.95" customHeight="1" x14ac:dyDescent="0.3">
      <c r="G118" s="190" t="s">
        <v>292</v>
      </c>
      <c r="H118" s="185"/>
    </row>
    <row r="119" spans="7:8" ht="16.95" customHeight="1" x14ac:dyDescent="0.3">
      <c r="G119" s="190" t="s">
        <v>227</v>
      </c>
      <c r="H119" s="185"/>
    </row>
    <row r="120" spans="7:8" ht="16.95" customHeight="1" x14ac:dyDescent="0.3">
      <c r="G120" s="190" t="s">
        <v>228</v>
      </c>
      <c r="H120" s="185"/>
    </row>
    <row r="121" spans="7:8" ht="16.95" customHeight="1" x14ac:dyDescent="0.3">
      <c r="G121" s="190" t="s">
        <v>229</v>
      </c>
      <c r="H121" s="185"/>
    </row>
    <row r="122" spans="7:8" ht="16.95" customHeight="1" x14ac:dyDescent="0.3">
      <c r="G122" s="190" t="s">
        <v>230</v>
      </c>
      <c r="H122" s="185"/>
    </row>
    <row r="123" spans="7:8" ht="16.95" customHeight="1" x14ac:dyDescent="0.3">
      <c r="G123" s="190" t="s">
        <v>231</v>
      </c>
      <c r="H123" s="185"/>
    </row>
    <row r="124" spans="7:8" ht="16.95" customHeight="1" x14ac:dyDescent="0.3">
      <c r="G124" s="190" t="s">
        <v>319</v>
      </c>
      <c r="H124" s="185"/>
    </row>
    <row r="125" spans="7:8" ht="16.95" customHeight="1" x14ac:dyDescent="0.3">
      <c r="G125" s="190" t="s">
        <v>293</v>
      </c>
      <c r="H125" s="185"/>
    </row>
    <row r="126" spans="7:8" ht="16.95" customHeight="1" x14ac:dyDescent="0.3">
      <c r="G126" s="190" t="s">
        <v>294</v>
      </c>
      <c r="H126" s="185"/>
    </row>
    <row r="127" spans="7:8" ht="16.95" customHeight="1" x14ac:dyDescent="0.3">
      <c r="G127" s="190" t="s">
        <v>232</v>
      </c>
      <c r="H127" s="185"/>
    </row>
    <row r="128" spans="7:8" ht="16.95" customHeight="1" x14ac:dyDescent="0.3">
      <c r="G128" s="190" t="s">
        <v>233</v>
      </c>
      <c r="H128" s="185"/>
    </row>
    <row r="129" spans="7:8" ht="16.95" customHeight="1" x14ac:dyDescent="0.3">
      <c r="G129" s="190" t="s">
        <v>234</v>
      </c>
      <c r="H129" s="185"/>
    </row>
    <row r="130" spans="7:8" ht="16.95" customHeight="1" x14ac:dyDescent="0.3">
      <c r="G130" s="190" t="s">
        <v>235</v>
      </c>
      <c r="H130" s="185"/>
    </row>
    <row r="131" spans="7:8" ht="16.95" customHeight="1" x14ac:dyDescent="0.3">
      <c r="G131" s="190" t="s">
        <v>236</v>
      </c>
      <c r="H131" s="185"/>
    </row>
    <row r="132" spans="7:8" ht="16.95" customHeight="1" x14ac:dyDescent="0.3">
      <c r="G132" s="190" t="s">
        <v>237</v>
      </c>
      <c r="H132" s="185"/>
    </row>
    <row r="133" spans="7:8" ht="16.95" customHeight="1" x14ac:dyDescent="0.3">
      <c r="G133" s="190" t="s">
        <v>238</v>
      </c>
      <c r="H133" s="185"/>
    </row>
    <row r="134" spans="7:8" ht="16.95" customHeight="1" x14ac:dyDescent="0.3">
      <c r="G134" s="190" t="s">
        <v>239</v>
      </c>
      <c r="H134" s="185"/>
    </row>
    <row r="135" spans="7:8" ht="16.95" customHeight="1" x14ac:dyDescent="0.3">
      <c r="G135" s="190" t="s">
        <v>240</v>
      </c>
      <c r="H135" s="185"/>
    </row>
    <row r="136" spans="7:8" ht="16.95" customHeight="1" x14ac:dyDescent="0.3">
      <c r="G136" s="190" t="s">
        <v>241</v>
      </c>
      <c r="H136" s="185"/>
    </row>
    <row r="137" spans="7:8" ht="16.95" customHeight="1" x14ac:dyDescent="0.3">
      <c r="G137" s="190" t="s">
        <v>242</v>
      </c>
      <c r="H137" s="185"/>
    </row>
    <row r="138" spans="7:8" ht="16.95" customHeight="1" x14ac:dyDescent="0.3">
      <c r="G138" s="190" t="s">
        <v>243</v>
      </c>
      <c r="H138" s="185"/>
    </row>
    <row r="139" spans="7:8" ht="16.95" customHeight="1" x14ac:dyDescent="0.3">
      <c r="G139" s="190" t="s">
        <v>244</v>
      </c>
      <c r="H139" s="185"/>
    </row>
    <row r="140" spans="7:8" ht="16.95" customHeight="1" x14ac:dyDescent="0.3">
      <c r="G140" s="190" t="s">
        <v>352</v>
      </c>
      <c r="H140" s="185"/>
    </row>
    <row r="141" spans="7:8" ht="16.95" customHeight="1" x14ac:dyDescent="0.3">
      <c r="G141" s="190" t="s">
        <v>245</v>
      </c>
      <c r="H141" s="185"/>
    </row>
    <row r="142" spans="7:8" ht="16.95" customHeight="1" x14ac:dyDescent="0.3">
      <c r="G142" s="190" t="s">
        <v>321</v>
      </c>
      <c r="H142" s="185"/>
    </row>
    <row r="143" spans="7:8" ht="16.95" customHeight="1" x14ac:dyDescent="0.3">
      <c r="G143" s="190" t="s">
        <v>246</v>
      </c>
      <c r="H143" s="185"/>
    </row>
    <row r="144" spans="7:8" ht="16.95" customHeight="1" x14ac:dyDescent="0.3">
      <c r="G144" s="190" t="s">
        <v>247</v>
      </c>
      <c r="H144" s="185"/>
    </row>
    <row r="145" spans="7:8" ht="16.95" customHeight="1" x14ac:dyDescent="0.3">
      <c r="G145" s="190" t="s">
        <v>320</v>
      </c>
      <c r="H145" s="185"/>
    </row>
    <row r="146" spans="7:8" ht="16.95" customHeight="1" x14ac:dyDescent="0.3">
      <c r="G146" s="190" t="s">
        <v>248</v>
      </c>
      <c r="H146" s="185"/>
    </row>
    <row r="147" spans="7:8" ht="16.95" customHeight="1" x14ac:dyDescent="0.3">
      <c r="G147" s="190" t="s">
        <v>249</v>
      </c>
      <c r="H147" s="185"/>
    </row>
    <row r="148" spans="7:8" ht="16.95" customHeight="1" x14ac:dyDescent="0.3">
      <c r="G148" s="190" t="s">
        <v>250</v>
      </c>
      <c r="H148" s="185"/>
    </row>
    <row r="149" spans="7:8" ht="16.95" customHeight="1" x14ac:dyDescent="0.3">
      <c r="G149" s="190" t="s">
        <v>295</v>
      </c>
      <c r="H149" s="185"/>
    </row>
    <row r="150" spans="7:8" ht="16.95" customHeight="1" x14ac:dyDescent="0.3">
      <c r="G150" s="190" t="s">
        <v>251</v>
      </c>
      <c r="H150" s="185"/>
    </row>
    <row r="151" spans="7:8" ht="16.95" customHeight="1" x14ac:dyDescent="0.3">
      <c r="G151" s="190" t="s">
        <v>296</v>
      </c>
      <c r="H151" s="185"/>
    </row>
    <row r="152" spans="7:8" ht="16.95" customHeight="1" x14ac:dyDescent="0.3">
      <c r="G152" s="190" t="s">
        <v>322</v>
      </c>
      <c r="H152" s="185"/>
    </row>
    <row r="153" spans="7:8" ht="16.95" customHeight="1" x14ac:dyDescent="0.3">
      <c r="G153" s="190" t="s">
        <v>297</v>
      </c>
      <c r="H153" s="185"/>
    </row>
    <row r="154" spans="7:8" ht="16.95" customHeight="1" x14ac:dyDescent="0.3">
      <c r="G154" s="190" t="s">
        <v>252</v>
      </c>
      <c r="H154" s="185"/>
    </row>
    <row r="155" spans="7:8" ht="16.95" customHeight="1" x14ac:dyDescent="0.3">
      <c r="G155" s="190" t="s">
        <v>254</v>
      </c>
      <c r="H155" s="185"/>
    </row>
    <row r="156" spans="7:8" ht="16.95" customHeight="1" x14ac:dyDescent="0.3">
      <c r="G156" s="190" t="s">
        <v>253</v>
      </c>
      <c r="H156" s="185"/>
    </row>
    <row r="157" spans="7:8" ht="16.95" customHeight="1" x14ac:dyDescent="0.3">
      <c r="G157" s="190" t="s">
        <v>255</v>
      </c>
      <c r="H157" s="187"/>
    </row>
    <row r="158" spans="7:8" ht="16.95" customHeight="1" x14ac:dyDescent="0.3">
      <c r="G158" s="190" t="s">
        <v>256</v>
      </c>
      <c r="H158" s="187"/>
    </row>
    <row r="159" spans="7:8" ht="16.95" customHeight="1" x14ac:dyDescent="0.3">
      <c r="G159" s="190" t="s">
        <v>257</v>
      </c>
      <c r="H159" s="187"/>
    </row>
    <row r="160" spans="7:8" ht="16.95" customHeight="1" x14ac:dyDescent="0.3">
      <c r="G160" s="190" t="s">
        <v>258</v>
      </c>
      <c r="H160" s="187"/>
    </row>
    <row r="161" spans="7:8" ht="16.95" customHeight="1" x14ac:dyDescent="0.3">
      <c r="G161" s="190" t="s">
        <v>259</v>
      </c>
      <c r="H161" s="187"/>
    </row>
    <row r="162" spans="7:8" ht="16.95" customHeight="1" x14ac:dyDescent="0.3">
      <c r="G162" s="190" t="s">
        <v>260</v>
      </c>
      <c r="H162" s="187"/>
    </row>
    <row r="163" spans="7:8" ht="16.95" customHeight="1" x14ac:dyDescent="0.3">
      <c r="G163" s="190" t="s">
        <v>261</v>
      </c>
      <c r="H163" s="187"/>
    </row>
    <row r="164" spans="7:8" ht="16.95" customHeight="1" x14ac:dyDescent="0.3">
      <c r="G164" s="190" t="s">
        <v>262</v>
      </c>
      <c r="H164" s="187"/>
    </row>
    <row r="165" spans="7:8" ht="16.95" customHeight="1" x14ac:dyDescent="0.3">
      <c r="G165" s="190" t="s">
        <v>298</v>
      </c>
      <c r="H165" s="187"/>
    </row>
    <row r="166" spans="7:8" ht="16.95" customHeight="1" x14ac:dyDescent="0.3">
      <c r="G166" s="190" t="s">
        <v>263</v>
      </c>
      <c r="H166" s="187"/>
    </row>
    <row r="167" spans="7:8" ht="16.95" customHeight="1" x14ac:dyDescent="0.3">
      <c r="G167" s="190" t="s">
        <v>344</v>
      </c>
      <c r="H167" s="187"/>
    </row>
    <row r="168" spans="7:8" ht="16.95" customHeight="1" x14ac:dyDescent="0.3">
      <c r="G168" s="190" t="s">
        <v>264</v>
      </c>
      <c r="H168" s="187"/>
    </row>
    <row r="169" spans="7:8" ht="16.95" customHeight="1" x14ac:dyDescent="0.3">
      <c r="G169" s="190" t="s">
        <v>265</v>
      </c>
      <c r="H169" s="187"/>
    </row>
    <row r="170" spans="7:8" ht="16.95" customHeight="1" x14ac:dyDescent="0.3">
      <c r="G170" s="190" t="s">
        <v>266</v>
      </c>
      <c r="H170" s="187"/>
    </row>
    <row r="171" spans="7:8" ht="16.95" customHeight="1" x14ac:dyDescent="0.3">
      <c r="G171" s="190" t="s">
        <v>267</v>
      </c>
      <c r="H171" s="187"/>
    </row>
    <row r="172" spans="7:8" ht="16.95" customHeight="1" x14ac:dyDescent="0.3">
      <c r="G172" s="190" t="s">
        <v>268</v>
      </c>
      <c r="H172" s="187"/>
    </row>
    <row r="173" spans="7:8" ht="16.95" customHeight="1" x14ac:dyDescent="0.3">
      <c r="G173" s="190" t="s">
        <v>269</v>
      </c>
      <c r="H173" s="187"/>
    </row>
    <row r="174" spans="7:8" ht="16.95" customHeight="1" x14ac:dyDescent="0.3">
      <c r="G174" s="190" t="s">
        <v>345</v>
      </c>
      <c r="H174" s="187"/>
    </row>
    <row r="175" spans="7:8" ht="16.95" customHeight="1" x14ac:dyDescent="0.3">
      <c r="G175" s="189" t="s">
        <v>427</v>
      </c>
      <c r="H175" s="187"/>
    </row>
    <row r="176" spans="7:8" ht="16.95" customHeight="1" x14ac:dyDescent="0.3">
      <c r="G176" s="190" t="s">
        <v>270</v>
      </c>
      <c r="H176" s="187"/>
    </row>
    <row r="177" spans="7:8" ht="16.95" customHeight="1" x14ac:dyDescent="0.3">
      <c r="G177" s="190" t="s">
        <v>323</v>
      </c>
      <c r="H177" s="187"/>
    </row>
    <row r="178" spans="7:8" ht="16.95" customHeight="1" x14ac:dyDescent="0.3">
      <c r="G178" s="190" t="s">
        <v>271</v>
      </c>
      <c r="H178" s="187"/>
    </row>
    <row r="179" spans="7:8" ht="16.95" customHeight="1" x14ac:dyDescent="0.3">
      <c r="G179" s="190" t="s">
        <v>336</v>
      </c>
      <c r="H179" s="187"/>
    </row>
    <row r="180" spans="7:8" ht="16.95" customHeight="1" x14ac:dyDescent="0.3">
      <c r="G180" s="190" t="s">
        <v>337</v>
      </c>
      <c r="H180" s="187"/>
    </row>
    <row r="181" spans="7:8" ht="16.95" customHeight="1" x14ac:dyDescent="0.3">
      <c r="G181" s="190" t="s">
        <v>338</v>
      </c>
      <c r="H181" s="187"/>
    </row>
    <row r="182" spans="7:8" ht="16.95" customHeight="1" x14ac:dyDescent="0.3">
      <c r="G182" s="190" t="s">
        <v>272</v>
      </c>
      <c r="H182" s="187"/>
    </row>
    <row r="183" spans="7:8" ht="16.95" customHeight="1" x14ac:dyDescent="0.3">
      <c r="G183" s="190" t="s">
        <v>273</v>
      </c>
      <c r="H183" s="187"/>
    </row>
    <row r="184" spans="7:8" ht="16.95" customHeight="1" x14ac:dyDescent="0.3">
      <c r="G184" s="190" t="s">
        <v>324</v>
      </c>
      <c r="H184" s="187"/>
    </row>
    <row r="185" spans="7:8" ht="16.95" customHeight="1" x14ac:dyDescent="0.3">
      <c r="G185" s="190" t="s">
        <v>274</v>
      </c>
      <c r="H185" s="187"/>
    </row>
    <row r="186" spans="7:8" ht="16.95" customHeight="1" x14ac:dyDescent="0.3">
      <c r="G186" s="190" t="s">
        <v>275</v>
      </c>
      <c r="H186" s="187"/>
    </row>
    <row r="187" spans="7:8" ht="16.95" customHeight="1" x14ac:dyDescent="0.3">
      <c r="G187" s="190" t="s">
        <v>325</v>
      </c>
      <c r="H187" s="187"/>
    </row>
    <row r="188" spans="7:8" ht="16.95" customHeight="1" x14ac:dyDescent="0.3">
      <c r="G188" s="190" t="s">
        <v>276</v>
      </c>
      <c r="H188" s="187"/>
    </row>
    <row r="189" spans="7:8" ht="16.95" customHeight="1" x14ac:dyDescent="0.3">
      <c r="G189" s="190" t="s">
        <v>277</v>
      </c>
      <c r="H189" s="187"/>
    </row>
    <row r="190" spans="7:8" ht="16.95" customHeight="1" x14ac:dyDescent="0.3">
      <c r="G190" s="190" t="s">
        <v>278</v>
      </c>
      <c r="H190" s="187"/>
    </row>
    <row r="191" spans="7:8" ht="16.95" customHeight="1" x14ac:dyDescent="0.3">
      <c r="G191" s="190" t="s">
        <v>346</v>
      </c>
      <c r="H191" s="187"/>
    </row>
    <row r="192" spans="7:8" ht="16.95" customHeight="1" x14ac:dyDescent="0.3">
      <c r="G192" s="190" t="s">
        <v>299</v>
      </c>
      <c r="H192" s="187"/>
    </row>
    <row r="193" spans="7:8" ht="16.95" customHeight="1" x14ac:dyDescent="0.3">
      <c r="G193" s="190" t="s">
        <v>279</v>
      </c>
      <c r="H193" s="187"/>
    </row>
    <row r="194" spans="7:8" ht="16.95" customHeight="1" x14ac:dyDescent="0.3">
      <c r="G194" s="190" t="s">
        <v>280</v>
      </c>
      <c r="H194" s="187"/>
    </row>
    <row r="195" spans="7:8" ht="16.95" customHeight="1" x14ac:dyDescent="0.3">
      <c r="G195" s="190" t="s">
        <v>347</v>
      </c>
      <c r="H195" s="187"/>
    </row>
    <row r="196" spans="7:8" ht="16.95" customHeight="1" x14ac:dyDescent="0.3">
      <c r="G196" s="190" t="s">
        <v>353</v>
      </c>
      <c r="H196" s="187"/>
    </row>
    <row r="197" spans="7:8" ht="16.95" customHeight="1" x14ac:dyDescent="0.3">
      <c r="G197" s="190" t="s">
        <v>428</v>
      </c>
      <c r="H197" s="187"/>
    </row>
    <row r="198" spans="7:8" ht="16.95" customHeight="1" x14ac:dyDescent="0.3">
      <c r="G198" s="190" t="s">
        <v>419</v>
      </c>
      <c r="H198" s="187"/>
    </row>
    <row r="199" spans="7:8" ht="16.95" customHeight="1" x14ac:dyDescent="0.3">
      <c r="G199" s="189"/>
      <c r="H199" s="187"/>
    </row>
    <row r="200" spans="7:8" ht="16.95" customHeight="1" x14ac:dyDescent="0.3">
      <c r="G200" s="189"/>
      <c r="H200" s="187"/>
    </row>
    <row r="201" spans="7:8" ht="16.95" customHeight="1" x14ac:dyDescent="0.3">
      <c r="G201" s="189"/>
      <c r="H201" s="187"/>
    </row>
    <row r="202" spans="7:8" ht="16.95" customHeight="1" x14ac:dyDescent="0.3">
      <c r="G202" s="189"/>
      <c r="H202" s="187"/>
    </row>
    <row r="203" spans="7:8" ht="16.95" customHeight="1" x14ac:dyDescent="0.3">
      <c r="G203" s="189"/>
      <c r="H203" s="187"/>
    </row>
    <row r="204" spans="7:8" ht="16.95" customHeight="1" x14ac:dyDescent="0.3">
      <c r="G204" s="189"/>
      <c r="H204" s="187"/>
    </row>
    <row r="205" spans="7:8" ht="16.95" customHeight="1" x14ac:dyDescent="0.3">
      <c r="G205" s="189"/>
      <c r="H205" s="187"/>
    </row>
    <row r="206" spans="7:8" ht="16.95" customHeight="1" x14ac:dyDescent="0.3">
      <c r="G206" s="189"/>
      <c r="H206" s="187"/>
    </row>
    <row r="207" spans="7:8" ht="16.95" customHeight="1" x14ac:dyDescent="0.3">
      <c r="G207" s="189"/>
      <c r="H207" s="187"/>
    </row>
    <row r="208" spans="7:8" ht="16.95" customHeight="1" x14ac:dyDescent="0.3">
      <c r="G208" s="189"/>
      <c r="H208" s="187"/>
    </row>
    <row r="209" spans="7:8" ht="16.95" customHeight="1" x14ac:dyDescent="0.3">
      <c r="G209" s="189"/>
      <c r="H209" s="187"/>
    </row>
    <row r="210" spans="7:8" ht="16.95" customHeight="1" x14ac:dyDescent="0.3">
      <c r="G210" s="189"/>
      <c r="H210" s="187"/>
    </row>
    <row r="211" spans="7:8" ht="16.95" customHeight="1" x14ac:dyDescent="0.3">
      <c r="G211" s="189"/>
      <c r="H211" s="187"/>
    </row>
    <row r="212" spans="7:8" ht="16.95" customHeight="1" x14ac:dyDescent="0.3">
      <c r="G212" s="189"/>
      <c r="H212" s="187"/>
    </row>
    <row r="213" spans="7:8" ht="16.95" customHeight="1" x14ac:dyDescent="0.3">
      <c r="G213" s="189"/>
      <c r="H213" s="187"/>
    </row>
    <row r="214" spans="7:8" ht="16.95" customHeight="1" x14ac:dyDescent="0.3">
      <c r="G214" s="189"/>
      <c r="H214" s="187"/>
    </row>
    <row r="215" spans="7:8" ht="16.95" customHeight="1" x14ac:dyDescent="0.3">
      <c r="G215" s="189"/>
      <c r="H215" s="187"/>
    </row>
    <row r="216" spans="7:8" ht="16.95" customHeight="1" x14ac:dyDescent="0.3">
      <c r="G216" s="189"/>
      <c r="H216" s="187"/>
    </row>
    <row r="217" spans="7:8" ht="16.95" customHeight="1" x14ac:dyDescent="0.3">
      <c r="G217" s="189"/>
      <c r="H217" s="187"/>
    </row>
    <row r="218" spans="7:8" ht="16.95" customHeight="1" x14ac:dyDescent="0.3">
      <c r="G218" s="189"/>
      <c r="H218" s="187"/>
    </row>
    <row r="219" spans="7:8" ht="16.95" customHeight="1" x14ac:dyDescent="0.3">
      <c r="G219" s="189"/>
      <c r="H219" s="187"/>
    </row>
    <row r="220" spans="7:8" ht="16.95" customHeight="1" x14ac:dyDescent="0.3">
      <c r="G220" s="189"/>
      <c r="H220" s="187"/>
    </row>
    <row r="221" spans="7:8" ht="16.95" customHeight="1" x14ac:dyDescent="0.3">
      <c r="G221" s="189"/>
      <c r="H221" s="187"/>
    </row>
    <row r="222" spans="7:8" ht="16.95" customHeight="1" x14ac:dyDescent="0.3">
      <c r="G222" s="189"/>
      <c r="H222" s="187"/>
    </row>
    <row r="223" spans="7:8" ht="16.95" customHeight="1" x14ac:dyDescent="0.3">
      <c r="G223" s="189"/>
      <c r="H223" s="187"/>
    </row>
    <row r="224" spans="7:8" ht="16.95" customHeight="1" x14ac:dyDescent="0.3">
      <c r="G224" s="189"/>
      <c r="H224" s="187"/>
    </row>
    <row r="225" spans="7:8" ht="16.95" customHeight="1" x14ac:dyDescent="0.3">
      <c r="G225" s="189"/>
      <c r="H225" s="187"/>
    </row>
    <row r="226" spans="7:8" ht="16.95" customHeight="1" x14ac:dyDescent="0.3">
      <c r="G226" s="189"/>
      <c r="H226" s="187"/>
    </row>
    <row r="227" spans="7:8" ht="16.95" customHeight="1" x14ac:dyDescent="0.3">
      <c r="G227" s="189"/>
      <c r="H227" s="187"/>
    </row>
    <row r="228" spans="7:8" ht="16.95" customHeight="1" x14ac:dyDescent="0.3">
      <c r="G228" s="189"/>
      <c r="H228" s="187"/>
    </row>
    <row r="229" spans="7:8" ht="16.95" customHeight="1" x14ac:dyDescent="0.3">
      <c r="G229" s="189"/>
      <c r="H229" s="187"/>
    </row>
    <row r="230" spans="7:8" ht="16.95" customHeight="1" x14ac:dyDescent="0.3">
      <c r="G230" s="189"/>
      <c r="H230" s="187"/>
    </row>
    <row r="231" spans="7:8" ht="16.95" customHeight="1" x14ac:dyDescent="0.3">
      <c r="G231" s="189"/>
      <c r="H231" s="187"/>
    </row>
    <row r="232" spans="7:8" ht="16.95" customHeight="1" x14ac:dyDescent="0.3">
      <c r="G232" s="189"/>
      <c r="H232" s="187"/>
    </row>
    <row r="233" spans="7:8" ht="16.95" customHeight="1" x14ac:dyDescent="0.3">
      <c r="G233" s="189"/>
      <c r="H233" s="187"/>
    </row>
    <row r="234" spans="7:8" ht="16.95" customHeight="1" x14ac:dyDescent="0.3">
      <c r="G234" s="189"/>
      <c r="H234" s="187"/>
    </row>
    <row r="235" spans="7:8" ht="16.95" customHeight="1" x14ac:dyDescent="0.3">
      <c r="G235" s="189"/>
      <c r="H235" s="187"/>
    </row>
    <row r="236" spans="7:8" ht="16.95" customHeight="1" x14ac:dyDescent="0.3">
      <c r="G236" s="189"/>
      <c r="H236" s="187"/>
    </row>
    <row r="237" spans="7:8" ht="16.95" customHeight="1" x14ac:dyDescent="0.3">
      <c r="G237" s="189"/>
      <c r="H237" s="187"/>
    </row>
    <row r="238" spans="7:8" ht="16.95" customHeight="1" x14ac:dyDescent="0.3">
      <c r="G238" s="189"/>
      <c r="H238" s="187"/>
    </row>
    <row r="239" spans="7:8" ht="16.95" customHeight="1" x14ac:dyDescent="0.3">
      <c r="G239" s="189"/>
      <c r="H239" s="187"/>
    </row>
    <row r="240" spans="7:8" ht="16.95" customHeight="1" x14ac:dyDescent="0.3">
      <c r="G240" s="189"/>
      <c r="H240" s="187"/>
    </row>
    <row r="241" spans="7:8" ht="16.95" customHeight="1" x14ac:dyDescent="0.3">
      <c r="G241" s="189"/>
      <c r="H241" s="187"/>
    </row>
    <row r="242" spans="7:8" ht="16.95" customHeight="1" x14ac:dyDescent="0.3">
      <c r="G242" s="189"/>
      <c r="H242" s="187"/>
    </row>
    <row r="243" spans="7:8" ht="16.95" customHeight="1" x14ac:dyDescent="0.3">
      <c r="G243" s="189"/>
      <c r="H243" s="187"/>
    </row>
    <row r="244" spans="7:8" ht="16.95" customHeight="1" x14ac:dyDescent="0.3">
      <c r="G244" s="189"/>
      <c r="H244" s="187"/>
    </row>
    <row r="245" spans="7:8" ht="16.95" customHeight="1" x14ac:dyDescent="0.3">
      <c r="G245" s="189"/>
      <c r="H245" s="187"/>
    </row>
    <row r="246" spans="7:8" ht="16.95" customHeight="1" x14ac:dyDescent="0.3">
      <c r="G246" s="189"/>
      <c r="H246" s="187"/>
    </row>
    <row r="247" spans="7:8" ht="16.95" customHeight="1" x14ac:dyDescent="0.3">
      <c r="G247" s="191"/>
      <c r="H247" s="187"/>
    </row>
    <row r="248" spans="7:8" ht="16.95" customHeight="1" x14ac:dyDescent="0.3">
      <c r="G248" s="191"/>
      <c r="H248" s="187"/>
    </row>
    <row r="249" spans="7:8" ht="16.95" customHeight="1" x14ac:dyDescent="0.3">
      <c r="G249" s="191"/>
      <c r="H249" s="187"/>
    </row>
    <row r="250" spans="7:8" ht="16.95" customHeight="1" x14ac:dyDescent="0.3">
      <c r="G250" s="191"/>
      <c r="H250" s="187"/>
    </row>
    <row r="251" spans="7:8" ht="16.95" customHeight="1" x14ac:dyDescent="0.3">
      <c r="G251" s="189"/>
      <c r="H251" s="187"/>
    </row>
    <row r="252" spans="7:8" ht="16.95" customHeight="1" x14ac:dyDescent="0.3">
      <c r="G252" s="191"/>
      <c r="H252" s="187"/>
    </row>
    <row r="253" spans="7:8" ht="16.95" customHeight="1" x14ac:dyDescent="0.3">
      <c r="G253" s="191"/>
      <c r="H253" s="187"/>
    </row>
    <row r="254" spans="7:8" ht="16.95" customHeight="1" x14ac:dyDescent="0.3">
      <c r="G254" s="191"/>
      <c r="H254" s="187"/>
    </row>
    <row r="255" spans="7:8" ht="16.95" customHeight="1" x14ac:dyDescent="0.3">
      <c r="G255" s="191"/>
      <c r="H255" s="187"/>
    </row>
    <row r="256" spans="7:8" ht="16.95" customHeight="1" x14ac:dyDescent="0.3">
      <c r="G256" s="191"/>
      <c r="H256" s="187"/>
    </row>
    <row r="257" spans="7:8" ht="16.95" customHeight="1" x14ac:dyDescent="0.3">
      <c r="G257" s="191"/>
      <c r="H257" s="187"/>
    </row>
    <row r="258" spans="7:8" ht="16.95" customHeight="1" x14ac:dyDescent="0.3">
      <c r="G258" s="191"/>
      <c r="H258" s="187"/>
    </row>
    <row r="259" spans="7:8" ht="16.95" customHeight="1" x14ac:dyDescent="0.3">
      <c r="G259" s="191"/>
      <c r="H259" s="187"/>
    </row>
    <row r="260" spans="7:8" ht="16.95" customHeight="1" x14ac:dyDescent="0.3">
      <c r="G260" s="191"/>
      <c r="H260" s="187"/>
    </row>
    <row r="261" spans="7:8" ht="16.95" customHeight="1" x14ac:dyDescent="0.3">
      <c r="G261" s="191"/>
      <c r="H261" s="187"/>
    </row>
    <row r="262" spans="7:8" ht="16.95" customHeight="1" x14ac:dyDescent="0.3">
      <c r="G262" s="191"/>
      <c r="H262" s="187"/>
    </row>
    <row r="263" spans="7:8" ht="16.95" customHeight="1" x14ac:dyDescent="0.3">
      <c r="G263" s="191"/>
      <c r="H263" s="187"/>
    </row>
    <row r="264" spans="7:8" ht="16.95" customHeight="1" x14ac:dyDescent="0.3">
      <c r="G264" s="191"/>
      <c r="H264" s="187"/>
    </row>
    <row r="265" spans="7:8" ht="16.95" customHeight="1" x14ac:dyDescent="0.3">
      <c r="G265" s="191"/>
      <c r="H265" s="187"/>
    </row>
    <row r="266" spans="7:8" ht="16.95" customHeight="1" x14ac:dyDescent="0.3">
      <c r="G266" s="191"/>
      <c r="H266" s="187"/>
    </row>
    <row r="267" spans="7:8" ht="16.95" customHeight="1" x14ac:dyDescent="0.3">
      <c r="G267" s="191"/>
      <c r="H267" s="187"/>
    </row>
    <row r="268" spans="7:8" ht="16.95" customHeight="1" x14ac:dyDescent="0.3">
      <c r="G268" s="191"/>
      <c r="H268" s="187"/>
    </row>
    <row r="269" spans="7:8" ht="16.95" customHeight="1" x14ac:dyDescent="0.3">
      <c r="G269" s="191"/>
      <c r="H269" s="187"/>
    </row>
    <row r="270" spans="7:8" ht="16.95" customHeight="1" x14ac:dyDescent="0.3">
      <c r="G270" s="191"/>
      <c r="H270" s="187"/>
    </row>
    <row r="271" spans="7:8" ht="16.95" customHeight="1" x14ac:dyDescent="0.3">
      <c r="G271" s="191"/>
      <c r="H271" s="187"/>
    </row>
    <row r="272" spans="7:8" ht="16.95" customHeight="1" x14ac:dyDescent="0.3">
      <c r="G272" s="191"/>
      <c r="H272" s="187"/>
    </row>
    <row r="273" spans="7:8" ht="16.95" customHeight="1" x14ac:dyDescent="0.3">
      <c r="G273" s="191"/>
      <c r="H273" s="187"/>
    </row>
    <row r="274" spans="7:8" ht="16.95" customHeight="1" x14ac:dyDescent="0.3">
      <c r="G274" s="191"/>
      <c r="H274" s="187"/>
    </row>
    <row r="275" spans="7:8" ht="16.95" customHeight="1" x14ac:dyDescent="0.3">
      <c r="G275" s="191"/>
      <c r="H275" s="187"/>
    </row>
    <row r="276" spans="7:8" ht="16.95" customHeight="1" x14ac:dyDescent="0.3">
      <c r="G276" s="191"/>
      <c r="H276" s="187"/>
    </row>
    <row r="277" spans="7:8" ht="16.95" customHeight="1" x14ac:dyDescent="0.3">
      <c r="G277" s="191"/>
      <c r="H277" s="187"/>
    </row>
    <row r="278" spans="7:8" ht="16.95" customHeight="1" x14ac:dyDescent="0.3">
      <c r="G278" s="191"/>
      <c r="H278" s="187"/>
    </row>
    <row r="279" spans="7:8" ht="16.95" customHeight="1" x14ac:dyDescent="0.3">
      <c r="G279" s="191"/>
      <c r="H279" s="187"/>
    </row>
    <row r="280" spans="7:8" ht="16.95" customHeight="1" x14ac:dyDescent="0.3">
      <c r="G280" s="189"/>
      <c r="H280" s="187"/>
    </row>
    <row r="281" spans="7:8" ht="16.95" customHeight="1" x14ac:dyDescent="0.3">
      <c r="G281" s="189"/>
      <c r="H281" s="187"/>
    </row>
    <row r="282" spans="7:8" ht="16.95" customHeight="1" x14ac:dyDescent="0.3">
      <c r="G282" s="191"/>
      <c r="H282" s="187"/>
    </row>
    <row r="283" spans="7:8" ht="16.95" customHeight="1" x14ac:dyDescent="0.3">
      <c r="G283" s="191"/>
      <c r="H283" s="187"/>
    </row>
    <row r="284" spans="7:8" ht="16.95" customHeight="1" x14ac:dyDescent="0.3">
      <c r="G284" s="191"/>
      <c r="H284" s="187"/>
    </row>
    <row r="285" spans="7:8" ht="16.95" customHeight="1" x14ac:dyDescent="0.3">
      <c r="G285" s="189"/>
      <c r="H285" s="187"/>
    </row>
    <row r="286" spans="7:8" ht="16.95" customHeight="1" x14ac:dyDescent="0.3">
      <c r="G286" s="189"/>
      <c r="H286" s="187"/>
    </row>
    <row r="287" spans="7:8" ht="16.95" customHeight="1" x14ac:dyDescent="0.3">
      <c r="G287" s="189"/>
      <c r="H287" s="187"/>
    </row>
    <row r="288" spans="7:8" ht="16.95" customHeight="1" x14ac:dyDescent="0.3">
      <c r="G288" s="189"/>
      <c r="H288" s="187"/>
    </row>
    <row r="289" spans="7:8" ht="16.95" customHeight="1" x14ac:dyDescent="0.3">
      <c r="G289" s="189"/>
      <c r="H289" s="187"/>
    </row>
    <row r="290" spans="7:8" ht="16.95" customHeight="1" x14ac:dyDescent="0.3">
      <c r="G290" s="189"/>
      <c r="H290" s="187"/>
    </row>
    <row r="291" spans="7:8" ht="16.95" customHeight="1" x14ac:dyDescent="0.3">
      <c r="G291" s="189"/>
      <c r="H291" s="187"/>
    </row>
    <row r="292" spans="7:8" ht="16.95" customHeight="1" x14ac:dyDescent="0.3">
      <c r="G292" s="189"/>
      <c r="H292" s="187"/>
    </row>
    <row r="293" spans="7:8" ht="16.95" customHeight="1" x14ac:dyDescent="0.3">
      <c r="G293" s="189"/>
      <c r="H293" s="187"/>
    </row>
    <row r="294" spans="7:8" ht="16.95" customHeight="1" x14ac:dyDescent="0.3">
      <c r="G294" s="189"/>
      <c r="H294" s="187"/>
    </row>
    <row r="295" spans="7:8" ht="16.95" customHeight="1" x14ac:dyDescent="0.3">
      <c r="G295" s="189"/>
      <c r="H295" s="187"/>
    </row>
    <row r="296" spans="7:8" ht="16.95" customHeight="1" x14ac:dyDescent="0.3">
      <c r="G296" s="189"/>
      <c r="H296" s="187"/>
    </row>
    <row r="297" spans="7:8" ht="16.95" customHeight="1" x14ac:dyDescent="0.3">
      <c r="G297" s="189"/>
      <c r="H297" s="187"/>
    </row>
    <row r="298" spans="7:8" ht="16.95" customHeight="1" x14ac:dyDescent="0.3">
      <c r="G298" s="189"/>
      <c r="H298" s="187"/>
    </row>
    <row r="299" spans="7:8" ht="16.95" customHeight="1" x14ac:dyDescent="0.3">
      <c r="G299" s="189"/>
      <c r="H299" s="187"/>
    </row>
    <row r="300" spans="7:8" ht="16.95" customHeight="1" x14ac:dyDescent="0.3">
      <c r="G300" s="189"/>
      <c r="H300" s="187"/>
    </row>
  </sheetData>
  <sheetProtection algorithmName="SHA-512" hashValue="+OBr0CsVrZ4lSaGXi1dP6lq95IAoOYdeql5JcnAa6AhFtUI6DD0QeJAOeZ7Psxo4MOfMNiETyGVLi1zjwEaAIA==" saltValue="GxWPDDEx/pENyglTBlaEtg==" spinCount="100000" sheet="1" selectLockedCells="1"/>
  <mergeCells count="4">
    <mergeCell ref="B28:D37"/>
    <mergeCell ref="D23:E23"/>
    <mergeCell ref="D24:E24"/>
    <mergeCell ref="D25:E25"/>
  </mergeCells>
  <phoneticPr fontId="4" type="noConversion"/>
  <dataValidations count="7">
    <dataValidation type="date" allowBlank="1" showInputMessage="1" showErrorMessage="1" error="Bitte Datumseingabe prüfen!" prompt="Bitte im Datumsformat &quot;dd.mm.jjjj&quot; eingeben!" sqref="D2:D21 B24" xr:uid="{00000000-0002-0000-0000-000000000000}">
      <formula1>1</formula1>
      <formula2>72686</formula2>
    </dataValidation>
    <dataValidation type="list" allowBlank="1" showInputMessage="1" showErrorMessage="1" error="Es sind nur genau so geschriebene Prüfernamen aus der Liste zulässig!" prompt="Bitte Prüfernamen auswählen (Pfeil nach unten)!" sqref="E24:E25 D23:D25" xr:uid="{00000000-0002-0000-0000-000002000000}">
      <formula1>$G$2:$G$284</formula1>
    </dataValidation>
    <dataValidation type="list" allowBlank="1" showInputMessage="1" showErrorMessage="1" error="Es sind nur genau so geschriebene Vereinsnamen aus der Liste zulässig!" prompt="Bitte Vereinsnamen aus der Liste wählen (Pfeil nach unten)!" sqref="B23" xr:uid="{00000000-0002-0000-0000-000003000000}">
      <formula1>$H$2:$H$300</formula1>
    </dataValidation>
    <dataValidation allowBlank="1" showInputMessage="1" showErrorMessage="1" prompt="Bitte Passnummern eintragen!" sqref="A2:A21" xr:uid="{00000000-0002-0000-0000-000004000000}"/>
    <dataValidation allowBlank="1" showInputMessage="1" showErrorMessage="1" prompt="Bitte nur den Nachnamen des Judoka eintragen!" sqref="B2:B21" xr:uid="{00000000-0002-0000-0000-000005000000}"/>
    <dataValidation allowBlank="1" showInputMessage="1" showErrorMessage="1" prompt="Bitte hier den Vornamen des Judoka eintragen!" sqref="C2:C21" xr:uid="{00000000-0002-0000-0000-000006000000}"/>
    <dataValidation type="whole" allowBlank="1" showInputMessage="1" showErrorMessage="1" error="Bitte nur Zahlen (ohne Punkte) zwischen 8 und 1 eintragen!_x000a_" prompt="Bitte nur Zahlen zwischen 1 und 8 eingeben!" sqref="E2:E21" xr:uid="{E749D41C-6444-4976-9F3E-0F0E60BD6E33}">
      <formula1>1</formula1>
      <formula2>8</formula2>
    </dataValidation>
  </dataValidations>
  <pageMargins left="0.39370078740157483" right="0.39370078740157483" top="0.78740157480314965" bottom="0.39370078740157483" header="0.51181102362204722" footer="0.51181102362204722"/>
  <pageSetup paperSize="9" orientation="landscape" r:id="rId1"/>
  <headerFooter alignWithMargins="0"/>
  <cellWatches>
    <cellWatch r="E2"/>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14518-CD46-480A-AF45-7D723BFD25A7}">
  <sheetPr>
    <tabColor theme="0" tint="-0.249977111117893"/>
  </sheetPr>
  <dimension ref="A1:L32"/>
  <sheetViews>
    <sheetView topLeftCell="A4" workbookViewId="0">
      <selection activeCell="F6" sqref="F6"/>
    </sheetView>
  </sheetViews>
  <sheetFormatPr baseColWidth="10" defaultColWidth="11.5546875" defaultRowHeight="13.2" x14ac:dyDescent="0.25"/>
  <cols>
    <col min="1" max="1" width="3.109375" customWidth="1"/>
    <col min="2" max="5" width="20.6640625" customWidth="1"/>
    <col min="6" max="11" width="7.6640625" customWidth="1"/>
    <col min="12" max="12" width="3.5546875" style="3" customWidth="1"/>
  </cols>
  <sheetData>
    <row r="1" spans="1:12" x14ac:dyDescent="0.25">
      <c r="A1" s="3"/>
      <c r="G1" s="1"/>
      <c r="H1" s="1"/>
      <c r="I1" s="1"/>
      <c r="J1" s="1"/>
    </row>
    <row r="2" spans="1:12" ht="13.8" x14ac:dyDescent="0.25">
      <c r="A2" s="258" t="s">
        <v>0</v>
      </c>
      <c r="B2" s="259"/>
      <c r="C2" s="259"/>
      <c r="D2" s="259"/>
      <c r="E2" s="259"/>
      <c r="F2" s="259"/>
      <c r="G2" s="259"/>
      <c r="H2" s="259"/>
      <c r="I2" s="259"/>
      <c r="J2" s="259"/>
      <c r="K2" s="259"/>
    </row>
    <row r="3" spans="1:12" ht="13.8" x14ac:dyDescent="0.25">
      <c r="A3" s="258" t="s">
        <v>429</v>
      </c>
      <c r="B3" s="259"/>
      <c r="C3" s="259"/>
      <c r="D3" s="259"/>
      <c r="E3" s="259"/>
      <c r="F3" s="259"/>
      <c r="G3" s="259"/>
      <c r="H3" s="259"/>
      <c r="I3" s="259"/>
      <c r="J3" s="259"/>
      <c r="K3" s="259"/>
    </row>
    <row r="4" spans="1:12" s="30" customFormat="1" ht="14.4" thickBot="1" x14ac:dyDescent="0.3">
      <c r="E4" s="31"/>
      <c r="F4" s="220"/>
      <c r="G4" s="220"/>
      <c r="H4" s="220"/>
      <c r="I4" s="220"/>
      <c r="J4" s="220"/>
    </row>
    <row r="5" spans="1:12" ht="114" thickBot="1" x14ac:dyDescent="0.3">
      <c r="A5" s="139" t="s">
        <v>1</v>
      </c>
      <c r="B5" s="33" t="s">
        <v>430</v>
      </c>
      <c r="C5" s="33" t="s">
        <v>2</v>
      </c>
      <c r="D5" s="33" t="s">
        <v>3</v>
      </c>
      <c r="E5" s="33" t="s">
        <v>4</v>
      </c>
      <c r="F5" s="221" t="s">
        <v>431</v>
      </c>
      <c r="G5" s="222" t="s">
        <v>432</v>
      </c>
      <c r="H5" s="222" t="s">
        <v>433</v>
      </c>
      <c r="I5" s="222" t="s">
        <v>434</v>
      </c>
      <c r="J5" s="223" t="s">
        <v>435</v>
      </c>
      <c r="K5" s="138" t="s">
        <v>436</v>
      </c>
      <c r="L5" s="224" t="s">
        <v>303</v>
      </c>
    </row>
    <row r="6" spans="1:12" x14ac:dyDescent="0.25">
      <c r="A6" s="127">
        <v>1</v>
      </c>
      <c r="B6" s="225" t="str">
        <f>IF(+Stammdaten!E2=8,IF(+Stammdaten!A2="","",+Stammdaten!A2),"")</f>
        <v/>
      </c>
      <c r="C6" s="129" t="str">
        <f>IF(+Stammdaten!E2=8,+Stammdaten!B2,"")</f>
        <v/>
      </c>
      <c r="D6" s="129" t="str">
        <f>IF(+Stammdaten!E2=8,+Stammdaten!C2,"")</f>
        <v/>
      </c>
      <c r="E6" s="226" t="str">
        <f>IF(+Stammdaten!E2=8,IF(+Stammdaten!D2="","",+Stammdaten!D2),"")</f>
        <v/>
      </c>
      <c r="F6" s="132"/>
      <c r="G6" s="132"/>
      <c r="H6" s="133"/>
      <c r="I6" s="132"/>
      <c r="J6" s="132"/>
      <c r="K6" s="227"/>
      <c r="L6" s="228" t="str">
        <f>IF(+Stammdaten!E2=8,8,"")</f>
        <v/>
      </c>
    </row>
    <row r="7" spans="1:12" x14ac:dyDescent="0.25">
      <c r="A7" s="7">
        <v>2</v>
      </c>
      <c r="B7" s="98" t="str">
        <f>IF(+Stammdaten!E3=8,IF(+Stammdaten!A3="","",+Stammdaten!A3),"")</f>
        <v/>
      </c>
      <c r="C7" s="96" t="str">
        <f>IF(+Stammdaten!E3=8,+Stammdaten!B3,"")</f>
        <v/>
      </c>
      <c r="D7" s="96" t="str">
        <f>IF(+Stammdaten!E3=8,+Stammdaten!C3,"")</f>
        <v/>
      </c>
      <c r="E7" s="100" t="str">
        <f>IF(+Stammdaten!E3=8,IF(+Stammdaten!D3="","",+Stammdaten!D3),"")</f>
        <v/>
      </c>
      <c r="F7" s="106"/>
      <c r="G7" s="106"/>
      <c r="H7" s="107"/>
      <c r="I7" s="106"/>
      <c r="J7" s="106"/>
      <c r="K7" s="229"/>
      <c r="L7" s="228" t="str">
        <f>IF(+Stammdaten!E3=8,8,"")</f>
        <v/>
      </c>
    </row>
    <row r="8" spans="1:12" x14ac:dyDescent="0.25">
      <c r="A8" s="7">
        <v>3</v>
      </c>
      <c r="B8" s="98" t="str">
        <f>IF(+Stammdaten!E4=8,IF(+Stammdaten!A4="","",+Stammdaten!A4),"")</f>
        <v/>
      </c>
      <c r="C8" s="96" t="str">
        <f>IF(+Stammdaten!E4=8,+Stammdaten!B4,"")</f>
        <v/>
      </c>
      <c r="D8" s="96" t="str">
        <f>IF(+Stammdaten!E4=8,+Stammdaten!C4,"")</f>
        <v/>
      </c>
      <c r="E8" s="100" t="str">
        <f>IF(+Stammdaten!E4=8,IF(+Stammdaten!D4="","",+Stammdaten!D4),"")</f>
        <v/>
      </c>
      <c r="F8" s="106"/>
      <c r="G8" s="106"/>
      <c r="H8" s="107"/>
      <c r="I8" s="106"/>
      <c r="J8" s="106"/>
      <c r="K8" s="229"/>
      <c r="L8" s="228" t="str">
        <f>IF(+Stammdaten!E4=8,8,"")</f>
        <v/>
      </c>
    </row>
    <row r="9" spans="1:12" x14ac:dyDescent="0.25">
      <c r="A9" s="7">
        <v>4</v>
      </c>
      <c r="B9" s="98" t="str">
        <f>IF(+Stammdaten!E5=8,IF(+Stammdaten!A5="","",+Stammdaten!A5),"")</f>
        <v/>
      </c>
      <c r="C9" s="96" t="str">
        <f>IF(+Stammdaten!E5=8,+Stammdaten!B5,"")</f>
        <v/>
      </c>
      <c r="D9" s="96" t="str">
        <f>IF(+Stammdaten!E5=8,+Stammdaten!C5,"")</f>
        <v/>
      </c>
      <c r="E9" s="100" t="str">
        <f>IF(+Stammdaten!E5=8,IF(+Stammdaten!D5="","",+Stammdaten!D5),"")</f>
        <v/>
      </c>
      <c r="F9" s="106"/>
      <c r="G9" s="106"/>
      <c r="H9" s="107"/>
      <c r="I9" s="106"/>
      <c r="J9" s="106"/>
      <c r="K9" s="229"/>
      <c r="L9" s="228" t="str">
        <f>IF(+Stammdaten!E5=8,8,"")</f>
        <v/>
      </c>
    </row>
    <row r="10" spans="1:12" x14ac:dyDescent="0.25">
      <c r="A10" s="7">
        <v>5</v>
      </c>
      <c r="B10" s="98" t="str">
        <f>IF(+Stammdaten!E6=8,IF(+Stammdaten!A6="","",+Stammdaten!A6),"")</f>
        <v/>
      </c>
      <c r="C10" s="96" t="str">
        <f>IF(+Stammdaten!E6=8,+Stammdaten!B6,"")</f>
        <v/>
      </c>
      <c r="D10" s="96" t="str">
        <f>IF(+Stammdaten!E6=8,+Stammdaten!C6,"")</f>
        <v/>
      </c>
      <c r="E10" s="100" t="str">
        <f>IF(+Stammdaten!E6=8,IF(+Stammdaten!D6="","",+Stammdaten!D6),"")</f>
        <v/>
      </c>
      <c r="F10" s="106"/>
      <c r="G10" s="106"/>
      <c r="H10" s="107"/>
      <c r="I10" s="106"/>
      <c r="J10" s="106"/>
      <c r="K10" s="229"/>
      <c r="L10" s="228" t="str">
        <f>IF(+Stammdaten!E6=8,8,"")</f>
        <v/>
      </c>
    </row>
    <row r="11" spans="1:12" x14ac:dyDescent="0.25">
      <c r="A11" s="7">
        <v>6</v>
      </c>
      <c r="B11" s="98" t="str">
        <f>IF(+Stammdaten!E7=8,IF(+Stammdaten!A7="","",+Stammdaten!A7),"")</f>
        <v/>
      </c>
      <c r="C11" s="96" t="str">
        <f>IF(+Stammdaten!E7=8,+Stammdaten!B7,"")</f>
        <v/>
      </c>
      <c r="D11" s="96" t="str">
        <f>IF(+Stammdaten!E7=8,+Stammdaten!C7,"")</f>
        <v/>
      </c>
      <c r="E11" s="100" t="str">
        <f>IF(+Stammdaten!E7=8,IF(+Stammdaten!D7="","",+Stammdaten!D7),"")</f>
        <v/>
      </c>
      <c r="F11" s="106"/>
      <c r="G11" s="106"/>
      <c r="H11" s="107"/>
      <c r="I11" s="106"/>
      <c r="J11" s="106"/>
      <c r="K11" s="229"/>
      <c r="L11" s="228" t="str">
        <f>IF(+Stammdaten!E7=8,8,"")</f>
        <v/>
      </c>
    </row>
    <row r="12" spans="1:12" x14ac:dyDescent="0.25">
      <c r="A12" s="7">
        <v>7</v>
      </c>
      <c r="B12" s="98" t="str">
        <f>IF(+Stammdaten!E8=8,IF(+Stammdaten!A8="","",+Stammdaten!A8),"")</f>
        <v/>
      </c>
      <c r="C12" s="96" t="str">
        <f>IF(+Stammdaten!E8=8,+Stammdaten!B8,"")</f>
        <v/>
      </c>
      <c r="D12" s="96" t="str">
        <f>IF(+Stammdaten!E8=8,+Stammdaten!C8,"")</f>
        <v/>
      </c>
      <c r="E12" s="100" t="str">
        <f>IF(+Stammdaten!E8=8,IF(+Stammdaten!D8="","",+Stammdaten!D8),"")</f>
        <v/>
      </c>
      <c r="F12" s="106"/>
      <c r="G12" s="106"/>
      <c r="H12" s="107"/>
      <c r="I12" s="106"/>
      <c r="J12" s="106"/>
      <c r="K12" s="229"/>
      <c r="L12" s="228" t="str">
        <f>IF(+Stammdaten!E8=8,8,"")</f>
        <v/>
      </c>
    </row>
    <row r="13" spans="1:12" x14ac:dyDescent="0.25">
      <c r="A13" s="7">
        <v>8</v>
      </c>
      <c r="B13" s="98" t="str">
        <f>IF(+Stammdaten!E9=8,IF(+Stammdaten!A9="","",+Stammdaten!A9),"")</f>
        <v/>
      </c>
      <c r="C13" s="96" t="str">
        <f>IF(+Stammdaten!E9=8,+Stammdaten!B9,"")</f>
        <v/>
      </c>
      <c r="D13" s="96" t="str">
        <f>IF(+Stammdaten!E9=8,+Stammdaten!C9,"")</f>
        <v/>
      </c>
      <c r="E13" s="100" t="str">
        <f>IF(+Stammdaten!E9=8,IF(+Stammdaten!D9="","",+Stammdaten!D9),"")</f>
        <v/>
      </c>
      <c r="F13" s="106"/>
      <c r="G13" s="106"/>
      <c r="H13" s="107"/>
      <c r="I13" s="106"/>
      <c r="J13" s="106"/>
      <c r="K13" s="229"/>
      <c r="L13" s="228" t="str">
        <f>IF(+Stammdaten!E9=8,8,"")</f>
        <v/>
      </c>
    </row>
    <row r="14" spans="1:12" x14ac:dyDescent="0.25">
      <c r="A14" s="7">
        <v>9</v>
      </c>
      <c r="B14" s="98" t="str">
        <f>IF(+Stammdaten!E10=8,IF(+Stammdaten!A10="","",+Stammdaten!A10),"")</f>
        <v/>
      </c>
      <c r="C14" s="96" t="str">
        <f>IF(+Stammdaten!E10=8,+Stammdaten!B10,"")</f>
        <v/>
      </c>
      <c r="D14" s="96" t="str">
        <f>IF(+Stammdaten!E10=8,+Stammdaten!C10,"")</f>
        <v/>
      </c>
      <c r="E14" s="100" t="str">
        <f>IF(+Stammdaten!E10=8,IF(+Stammdaten!D10="","",+Stammdaten!D10),"")</f>
        <v/>
      </c>
      <c r="F14" s="106"/>
      <c r="G14" s="106"/>
      <c r="H14" s="107"/>
      <c r="I14" s="106"/>
      <c r="J14" s="106"/>
      <c r="K14" s="229"/>
      <c r="L14" s="228" t="str">
        <f>IF(+Stammdaten!E10=8,8,"")</f>
        <v/>
      </c>
    </row>
    <row r="15" spans="1:12" x14ac:dyDescent="0.25">
      <c r="A15" s="7">
        <v>10</v>
      </c>
      <c r="B15" s="98" t="str">
        <f>IF(+Stammdaten!E11=8,IF(+Stammdaten!A11="","",+Stammdaten!A11),"")</f>
        <v/>
      </c>
      <c r="C15" s="96" t="str">
        <f>IF(+Stammdaten!E11=8,+Stammdaten!B11,"")</f>
        <v/>
      </c>
      <c r="D15" s="96" t="str">
        <f>IF(+Stammdaten!E11=8,+Stammdaten!C11,"")</f>
        <v/>
      </c>
      <c r="E15" s="100" t="str">
        <f>IF(+Stammdaten!E11=8,IF(+Stammdaten!D11="","",+Stammdaten!D11),"")</f>
        <v/>
      </c>
      <c r="F15" s="106"/>
      <c r="G15" s="106"/>
      <c r="H15" s="107"/>
      <c r="I15" s="106"/>
      <c r="J15" s="106"/>
      <c r="K15" s="229"/>
      <c r="L15" s="228" t="str">
        <f>IF(+Stammdaten!E11=8,8,"")</f>
        <v/>
      </c>
    </row>
    <row r="16" spans="1:12" x14ac:dyDescent="0.25">
      <c r="A16" s="7">
        <v>11</v>
      </c>
      <c r="B16" s="98" t="str">
        <f>IF(+Stammdaten!E12=8,IF(+Stammdaten!A12="","",+Stammdaten!A12),"")</f>
        <v/>
      </c>
      <c r="C16" s="96" t="str">
        <f>IF(+Stammdaten!E12=8,+Stammdaten!B12,"")</f>
        <v/>
      </c>
      <c r="D16" s="96" t="str">
        <f>IF(+Stammdaten!E12=8,+Stammdaten!C12,"")</f>
        <v/>
      </c>
      <c r="E16" s="100" t="str">
        <f>IF(+Stammdaten!E12=8,IF(+Stammdaten!D12="","",+Stammdaten!D12),"")</f>
        <v/>
      </c>
      <c r="F16" s="106"/>
      <c r="G16" s="106"/>
      <c r="H16" s="107"/>
      <c r="I16" s="106"/>
      <c r="J16" s="106"/>
      <c r="K16" s="229"/>
      <c r="L16" s="228" t="str">
        <f>IF(+Stammdaten!E12=8,8,"")</f>
        <v/>
      </c>
    </row>
    <row r="17" spans="1:12" x14ac:dyDescent="0.25">
      <c r="A17" s="7">
        <v>12</v>
      </c>
      <c r="B17" s="98" t="str">
        <f>IF(+Stammdaten!E13=8,IF(+Stammdaten!A13="","",+Stammdaten!A13),"")</f>
        <v/>
      </c>
      <c r="C17" s="96" t="str">
        <f>IF(+Stammdaten!E13=8,+Stammdaten!B13,"")</f>
        <v/>
      </c>
      <c r="D17" s="96" t="str">
        <f>IF(+Stammdaten!E13=8,+Stammdaten!C13,"")</f>
        <v/>
      </c>
      <c r="E17" s="100" t="str">
        <f>IF(+Stammdaten!E13=8,IF(+Stammdaten!D13="","",+Stammdaten!D13),"")</f>
        <v/>
      </c>
      <c r="F17" s="106"/>
      <c r="G17" s="106"/>
      <c r="H17" s="107"/>
      <c r="I17" s="106"/>
      <c r="J17" s="106"/>
      <c r="K17" s="229"/>
      <c r="L17" s="228" t="str">
        <f>IF(+Stammdaten!E13=8,8,"")</f>
        <v/>
      </c>
    </row>
    <row r="18" spans="1:12" x14ac:dyDescent="0.25">
      <c r="A18" s="7">
        <v>13</v>
      </c>
      <c r="B18" s="98" t="str">
        <f>IF(+Stammdaten!E14=8,IF(+Stammdaten!A14="","",+Stammdaten!A14),"")</f>
        <v/>
      </c>
      <c r="C18" s="96" t="str">
        <f>IF(+Stammdaten!E14=8,+Stammdaten!B14,"")</f>
        <v/>
      </c>
      <c r="D18" s="96" t="str">
        <f>IF(+Stammdaten!E14=8,+Stammdaten!C14,"")</f>
        <v/>
      </c>
      <c r="E18" s="100" t="str">
        <f>IF(+Stammdaten!E14=8,IF(+Stammdaten!D14="","",+Stammdaten!D14),"")</f>
        <v/>
      </c>
      <c r="F18" s="106"/>
      <c r="G18" s="106"/>
      <c r="H18" s="107"/>
      <c r="I18" s="106"/>
      <c r="J18" s="106"/>
      <c r="K18" s="229"/>
      <c r="L18" s="228" t="str">
        <f>IF(+Stammdaten!E14=8,8,"")</f>
        <v/>
      </c>
    </row>
    <row r="19" spans="1:12" x14ac:dyDescent="0.25">
      <c r="A19" s="7">
        <v>14</v>
      </c>
      <c r="B19" s="98" t="str">
        <f>IF(+Stammdaten!E15=8,IF(+Stammdaten!A15="","",+Stammdaten!A15),"")</f>
        <v/>
      </c>
      <c r="C19" s="96" t="str">
        <f>IF(+Stammdaten!E15=8,+Stammdaten!B15,"")</f>
        <v/>
      </c>
      <c r="D19" s="96" t="str">
        <f>IF(+Stammdaten!E15=8,+Stammdaten!C15,"")</f>
        <v/>
      </c>
      <c r="E19" s="100" t="str">
        <f>IF(+Stammdaten!E15=8,IF(+Stammdaten!D15="","",+Stammdaten!D15),"")</f>
        <v/>
      </c>
      <c r="F19" s="106"/>
      <c r="G19" s="106"/>
      <c r="H19" s="107"/>
      <c r="I19" s="106"/>
      <c r="J19" s="106"/>
      <c r="K19" s="229"/>
      <c r="L19" s="228" t="str">
        <f>IF(+Stammdaten!E15=8,8,"")</f>
        <v/>
      </c>
    </row>
    <row r="20" spans="1:12" x14ac:dyDescent="0.25">
      <c r="A20" s="7">
        <v>15</v>
      </c>
      <c r="B20" s="98" t="str">
        <f>IF(+Stammdaten!E16=8,IF(+Stammdaten!A16="","",+Stammdaten!A16),"")</f>
        <v/>
      </c>
      <c r="C20" s="96" t="str">
        <f>IF(+Stammdaten!E16=8,+Stammdaten!B16,"")</f>
        <v/>
      </c>
      <c r="D20" s="96" t="str">
        <f>IF(+Stammdaten!E16=8,+Stammdaten!C16,"")</f>
        <v/>
      </c>
      <c r="E20" s="100" t="str">
        <f>IF(+Stammdaten!E16=8,IF(+Stammdaten!D16="","",+Stammdaten!D16),"")</f>
        <v/>
      </c>
      <c r="F20" s="106"/>
      <c r="G20" s="106"/>
      <c r="H20" s="107"/>
      <c r="I20" s="106"/>
      <c r="J20" s="106"/>
      <c r="K20" s="229"/>
      <c r="L20" s="228" t="str">
        <f>IF(+Stammdaten!E16=8,8,"")</f>
        <v/>
      </c>
    </row>
    <row r="21" spans="1:12" x14ac:dyDescent="0.25">
      <c r="A21" s="7">
        <v>16</v>
      </c>
      <c r="B21" s="98" t="str">
        <f>IF(+Stammdaten!E17=8,IF(+Stammdaten!A17="","",+Stammdaten!A17),"")</f>
        <v/>
      </c>
      <c r="C21" s="96" t="str">
        <f>IF(+Stammdaten!E17=8,+Stammdaten!B17,"")</f>
        <v/>
      </c>
      <c r="D21" s="96" t="str">
        <f>IF(+Stammdaten!E17=8,+Stammdaten!C17,"")</f>
        <v/>
      </c>
      <c r="E21" s="100" t="str">
        <f>IF(+Stammdaten!E17=8,IF(+Stammdaten!D17="","",+Stammdaten!D17),"")</f>
        <v/>
      </c>
      <c r="F21" s="106"/>
      <c r="G21" s="106"/>
      <c r="H21" s="107"/>
      <c r="I21" s="106"/>
      <c r="J21" s="106"/>
      <c r="K21" s="229"/>
      <c r="L21" s="228" t="str">
        <f>IF(+Stammdaten!E17=8,8,"")</f>
        <v/>
      </c>
    </row>
    <row r="22" spans="1:12" x14ac:dyDescent="0.25">
      <c r="A22" s="7">
        <v>17</v>
      </c>
      <c r="B22" s="98" t="str">
        <f>IF(+Stammdaten!E18=8,IF(+Stammdaten!A18="","",+Stammdaten!A18),"")</f>
        <v/>
      </c>
      <c r="C22" s="96" t="str">
        <f>IF(+Stammdaten!E18=8,+Stammdaten!B18,"")</f>
        <v/>
      </c>
      <c r="D22" s="96" t="str">
        <f>IF(+Stammdaten!E18=8,+Stammdaten!C18,"")</f>
        <v/>
      </c>
      <c r="E22" s="100" t="str">
        <f>IF(+Stammdaten!E18=8,IF(+Stammdaten!D18="","",+Stammdaten!D18),"")</f>
        <v/>
      </c>
      <c r="F22" s="106"/>
      <c r="G22" s="106"/>
      <c r="H22" s="107"/>
      <c r="I22" s="106"/>
      <c r="J22" s="106"/>
      <c r="K22" s="229"/>
      <c r="L22" s="228" t="str">
        <f>IF(+Stammdaten!E18=8,8,"")</f>
        <v/>
      </c>
    </row>
    <row r="23" spans="1:12" x14ac:dyDescent="0.25">
      <c r="A23" s="7">
        <v>18</v>
      </c>
      <c r="B23" s="98" t="str">
        <f>IF(+Stammdaten!E19=8,IF(+Stammdaten!A19="","",+Stammdaten!A19),"")</f>
        <v/>
      </c>
      <c r="C23" s="96" t="str">
        <f>IF(+Stammdaten!E19=8,+Stammdaten!B19,"")</f>
        <v/>
      </c>
      <c r="D23" s="96" t="str">
        <f>IF(+Stammdaten!E19=8,+Stammdaten!C19,"")</f>
        <v/>
      </c>
      <c r="E23" s="100" t="str">
        <f>IF(+Stammdaten!E19=8,IF(+Stammdaten!D19="","",+Stammdaten!D19),"")</f>
        <v/>
      </c>
      <c r="F23" s="106"/>
      <c r="G23" s="106"/>
      <c r="H23" s="107"/>
      <c r="I23" s="106"/>
      <c r="J23" s="106"/>
      <c r="K23" s="229"/>
      <c r="L23" s="228" t="str">
        <f>IF(+Stammdaten!E19=8,8,"")</f>
        <v/>
      </c>
    </row>
    <row r="24" spans="1:12" x14ac:dyDescent="0.25">
      <c r="A24" s="7">
        <v>19</v>
      </c>
      <c r="B24" s="98" t="str">
        <f>IF(+Stammdaten!E20=8,IF(+Stammdaten!A20="","",+Stammdaten!A20),"")</f>
        <v/>
      </c>
      <c r="C24" s="96" t="str">
        <f>IF(+Stammdaten!E20=8,+Stammdaten!B20,"")</f>
        <v/>
      </c>
      <c r="D24" s="96" t="str">
        <f>IF(+Stammdaten!E20=8,+Stammdaten!C20,"")</f>
        <v/>
      </c>
      <c r="E24" s="100" t="str">
        <f>IF(+Stammdaten!E20=8,IF(+Stammdaten!D20="","",+Stammdaten!D20),"")</f>
        <v/>
      </c>
      <c r="F24" s="106"/>
      <c r="G24" s="106"/>
      <c r="H24" s="107"/>
      <c r="I24" s="106"/>
      <c r="J24" s="106"/>
      <c r="K24" s="229"/>
      <c r="L24" s="228" t="str">
        <f>IF(+Stammdaten!E20=8,8,"")</f>
        <v/>
      </c>
    </row>
    <row r="25" spans="1:12" ht="13.8" thickBot="1" x14ac:dyDescent="0.3">
      <c r="A25" s="8">
        <v>20</v>
      </c>
      <c r="B25" s="230" t="str">
        <f>IF(+Stammdaten!E21=8,IF(+Stammdaten!A21="","",+Stammdaten!A21),"")</f>
        <v/>
      </c>
      <c r="C25" s="237" t="str">
        <f>IF(+Stammdaten!E21=8,+Stammdaten!B21,"")</f>
        <v/>
      </c>
      <c r="D25" s="237" t="str">
        <f>IF(+Stammdaten!E21=8,+Stammdaten!C21,"")</f>
        <v/>
      </c>
      <c r="E25" s="231" t="str">
        <f>IF(+Stammdaten!E21=8,IF(+Stammdaten!D21="","",+Stammdaten!D21),"")</f>
        <v/>
      </c>
      <c r="F25" s="108"/>
      <c r="G25" s="108"/>
      <c r="H25" s="238"/>
      <c r="I25" s="108"/>
      <c r="J25" s="108"/>
      <c r="K25" s="232"/>
      <c r="L25" s="228" t="str">
        <f>IF(+Stammdaten!E21=8,8,"")</f>
        <v/>
      </c>
    </row>
    <row r="26" spans="1:12" ht="13.8" thickBot="1" x14ac:dyDescent="0.3">
      <c r="A26" s="3"/>
      <c r="D26" s="219" t="s">
        <v>306</v>
      </c>
      <c r="F26" s="73"/>
      <c r="G26" s="1"/>
      <c r="H26" s="9"/>
      <c r="I26" s="1"/>
      <c r="J26" s="1"/>
    </row>
    <row r="27" spans="1:12" ht="13.8" thickBot="1" x14ac:dyDescent="0.3">
      <c r="A27" s="4"/>
      <c r="B27" s="33" t="s">
        <v>7</v>
      </c>
      <c r="C27" s="33" t="s">
        <v>6</v>
      </c>
      <c r="D27" s="33" t="s">
        <v>437</v>
      </c>
      <c r="E27" s="33" t="s">
        <v>438</v>
      </c>
      <c r="F27" s="260" t="s">
        <v>9</v>
      </c>
      <c r="G27" s="260"/>
      <c r="H27" s="260"/>
      <c r="I27" s="260"/>
      <c r="J27" s="260"/>
      <c r="K27" s="261"/>
    </row>
    <row r="28" spans="1:12" ht="13.8" thickBot="1" x14ac:dyDescent="0.3">
      <c r="A28" s="5"/>
      <c r="B28" s="40" t="str">
        <f>IF(+Stammdaten!B24&lt;&gt;0,+Stammdaten!B24,"")</f>
        <v/>
      </c>
      <c r="C28" s="233" t="str">
        <f>IF(+Stammdaten!B23&lt;&gt;0,+Stammdaten!B23,"")</f>
        <v/>
      </c>
      <c r="D28" s="234" t="str">
        <f>IF(+Stammdaten!D23&lt;&gt;0,+Stammdaten!D23,"")</f>
        <v/>
      </c>
      <c r="E28" s="234" t="str">
        <f>IF(+Stammdaten!D24&lt;&gt;0,+Stammdaten!D24,"")</f>
        <v/>
      </c>
      <c r="F28" s="262"/>
      <c r="G28" s="263"/>
      <c r="H28" s="263"/>
      <c r="I28" s="263"/>
      <c r="J28" s="264"/>
      <c r="K28" s="218"/>
    </row>
    <row r="29" spans="1:12" x14ac:dyDescent="0.25">
      <c r="A29" s="5"/>
      <c r="C29" s="10"/>
      <c r="D29" s="269"/>
      <c r="E29" s="272"/>
      <c r="F29" s="265"/>
      <c r="G29" s="265"/>
      <c r="H29" s="265"/>
      <c r="I29" s="265"/>
      <c r="J29" s="266"/>
      <c r="K29" s="218"/>
    </row>
    <row r="30" spans="1:12" x14ac:dyDescent="0.25">
      <c r="A30" s="5"/>
      <c r="C30" s="10" t="s">
        <v>8</v>
      </c>
      <c r="D30" s="270"/>
      <c r="E30" s="273"/>
      <c r="F30" s="265"/>
      <c r="G30" s="265"/>
      <c r="H30" s="265"/>
      <c r="I30" s="265"/>
      <c r="J30" s="266"/>
      <c r="K30" s="218"/>
    </row>
    <row r="31" spans="1:12" ht="13.8" thickBot="1" x14ac:dyDescent="0.3">
      <c r="A31" s="5"/>
      <c r="B31" s="73"/>
      <c r="D31" s="271"/>
      <c r="E31" s="274"/>
      <c r="F31" s="267"/>
      <c r="G31" s="267"/>
      <c r="H31" s="267"/>
      <c r="I31" s="267"/>
      <c r="J31" s="268"/>
      <c r="K31" s="218"/>
    </row>
    <row r="32" spans="1:12" ht="13.8" thickBot="1" x14ac:dyDescent="0.3">
      <c r="A32" s="6"/>
      <c r="B32" s="35"/>
      <c r="C32" s="35"/>
      <c r="D32" s="256" t="s">
        <v>51</v>
      </c>
      <c r="E32" s="257"/>
      <c r="F32" s="235"/>
      <c r="G32" s="235"/>
      <c r="H32" s="235"/>
      <c r="I32" s="236"/>
      <c r="J32" s="236"/>
      <c r="K32" s="37"/>
    </row>
  </sheetData>
  <sheetProtection algorithmName="SHA-512" hashValue="yZxiUyFHYBJSz9Kz3aHITGbZDf2UjcK3bwfZL+oiP7CrIUQC9naETvWp7J+MgjbVFgpdQehE4lRW8WfmF6aYFw==" saltValue="o1ywmvE7m08Rhf9iSWG3BQ==" spinCount="100000" sheet="1" objects="1" scenarios="1" selectLockedCells="1"/>
  <mergeCells count="7">
    <mergeCell ref="D32:E32"/>
    <mergeCell ref="A2:K2"/>
    <mergeCell ref="A3:K3"/>
    <mergeCell ref="F27:K27"/>
    <mergeCell ref="F28:J31"/>
    <mergeCell ref="D29:D31"/>
    <mergeCell ref="E29:E31"/>
  </mergeCells>
  <dataValidations count="2">
    <dataValidation type="whole" operator="equal" allowBlank="1" showInputMessage="1" showErrorMessage="1" error="Das ist eine Liste für den 8. Kyu! Hier kann nur eine 8 eingetragen werden oder kein Judoka in dieser Zeile." prompt="Bei bestandener Prüfung 8 eintragen!" sqref="K6:K25" xr:uid="{D60B469A-36CF-4BEE-ADEE-1CCCB9DA93C3}">
      <formula1>L6</formula1>
    </dataValidation>
    <dataValidation errorStyle="information" allowBlank="1" showInputMessage="1" showErrorMessage="1" error="Änderungen nur in den Stammdaten möglich!" sqref="L6:L25" xr:uid="{CD2A8761-33E0-4316-85B7-B487D45D1797}"/>
  </dataValidation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indexed="22"/>
  </sheetPr>
  <dimension ref="A1:AH67"/>
  <sheetViews>
    <sheetView zoomScale="120" workbookViewId="0">
      <selection activeCell="AG10" sqref="AG10"/>
    </sheetView>
  </sheetViews>
  <sheetFormatPr baseColWidth="10" defaultColWidth="11.5546875" defaultRowHeight="13.2" x14ac:dyDescent="0.25"/>
  <cols>
    <col min="1" max="1" width="3.109375" style="3" customWidth="1"/>
    <col min="2" max="5" width="10.6640625" customWidth="1"/>
    <col min="6" max="6" width="3" customWidth="1"/>
    <col min="7" max="14" width="3" style="1" customWidth="1"/>
    <col min="15" max="33" width="3" customWidth="1"/>
    <col min="34" max="34" width="2.44140625" style="3" customWidth="1"/>
  </cols>
  <sheetData>
    <row r="1" spans="1:34" ht="6" customHeight="1" x14ac:dyDescent="0.25">
      <c r="B1" s="259"/>
    </row>
    <row r="2" spans="1:34" ht="13.2" customHeight="1" x14ac:dyDescent="0.25">
      <c r="B2" s="259"/>
      <c r="F2" s="2"/>
      <c r="K2" s="2" t="s">
        <v>0</v>
      </c>
    </row>
    <row r="3" spans="1:34" ht="13.2" customHeight="1" x14ac:dyDescent="0.25">
      <c r="F3" s="2"/>
      <c r="K3" s="2" t="s">
        <v>29</v>
      </c>
    </row>
    <row r="4" spans="1:34" s="30" customFormat="1" ht="2.4" customHeight="1" thickBot="1" x14ac:dyDescent="0.3">
      <c r="E4" s="31"/>
      <c r="F4" s="32"/>
      <c r="G4" s="32"/>
      <c r="H4" s="32"/>
      <c r="I4" s="32"/>
      <c r="J4" s="32"/>
      <c r="K4" s="32"/>
      <c r="L4" s="32"/>
      <c r="M4" s="32"/>
      <c r="N4" s="32"/>
      <c r="O4" s="32"/>
      <c r="P4" s="32"/>
      <c r="Q4" s="32"/>
      <c r="R4" s="32"/>
      <c r="S4" s="32"/>
      <c r="T4" s="32"/>
      <c r="U4" s="32"/>
      <c r="V4" s="32"/>
      <c r="W4" s="32"/>
      <c r="X4" s="32"/>
      <c r="Y4" s="32"/>
      <c r="Z4" s="32"/>
      <c r="AA4" s="32"/>
      <c r="AB4" s="32"/>
      <c r="AC4" s="32"/>
      <c r="AD4" s="32"/>
      <c r="AE4" s="32"/>
      <c r="AF4" s="32"/>
    </row>
    <row r="5" spans="1:34" s="20" customFormat="1" ht="101.4" customHeight="1" thickBot="1" x14ac:dyDescent="0.3">
      <c r="A5" s="139" t="s">
        <v>1</v>
      </c>
      <c r="B5" s="33" t="s">
        <v>5</v>
      </c>
      <c r="C5" s="33" t="s">
        <v>2</v>
      </c>
      <c r="D5" s="33" t="s">
        <v>3</v>
      </c>
      <c r="E5" s="126" t="s">
        <v>4</v>
      </c>
      <c r="F5" s="141" t="s">
        <v>30</v>
      </c>
      <c r="G5" s="177" t="s">
        <v>327</v>
      </c>
      <c r="H5" s="178" t="s">
        <v>330</v>
      </c>
      <c r="I5" s="179" t="s">
        <v>31</v>
      </c>
      <c r="J5" s="177" t="s">
        <v>32</v>
      </c>
      <c r="K5" s="180" t="s">
        <v>33</v>
      </c>
      <c r="L5" s="180" t="s">
        <v>34</v>
      </c>
      <c r="M5" s="180" t="s">
        <v>329</v>
      </c>
      <c r="N5" s="181" t="s">
        <v>328</v>
      </c>
      <c r="O5" s="142" t="s">
        <v>35</v>
      </c>
      <c r="P5" s="177" t="s">
        <v>36</v>
      </c>
      <c r="Q5" s="143" t="s">
        <v>37</v>
      </c>
      <c r="R5" s="180" t="s">
        <v>136</v>
      </c>
      <c r="S5" s="180" t="s">
        <v>137</v>
      </c>
      <c r="T5" s="180" t="s">
        <v>38</v>
      </c>
      <c r="U5" s="180" t="s">
        <v>39</v>
      </c>
      <c r="V5" s="142" t="s">
        <v>143</v>
      </c>
      <c r="W5" s="177" t="s">
        <v>40</v>
      </c>
      <c r="X5" s="180" t="s">
        <v>41</v>
      </c>
      <c r="Y5" s="180" t="s">
        <v>42</v>
      </c>
      <c r="Z5" s="180" t="s">
        <v>43</v>
      </c>
      <c r="AA5" s="180" t="s">
        <v>44</v>
      </c>
      <c r="AB5" s="180" t="s">
        <v>45</v>
      </c>
      <c r="AC5" s="180" t="s">
        <v>46</v>
      </c>
      <c r="AD5" s="179" t="s">
        <v>47</v>
      </c>
      <c r="AE5" s="144" t="s">
        <v>48</v>
      </c>
      <c r="AF5" s="138" t="s">
        <v>49</v>
      </c>
      <c r="AG5" s="141" t="s">
        <v>119</v>
      </c>
      <c r="AH5" s="215" t="s">
        <v>303</v>
      </c>
    </row>
    <row r="6" spans="1:34" ht="15" customHeight="1" x14ac:dyDescent="0.25">
      <c r="A6" s="127">
        <v>1</v>
      </c>
      <c r="B6" s="128" t="str">
        <f>IF(AND(+Stammdaten!E2&lt;8,+Stammdaten!E2&gt;3),+Stammdaten!A2,"")</f>
        <v/>
      </c>
      <c r="C6" s="129" t="str">
        <f>IF(AND(+Stammdaten!E2&lt;8,+Stammdaten!E2&gt;3),+Stammdaten!B2,"")</f>
        <v/>
      </c>
      <c r="D6" s="129" t="str">
        <f>IF(AND(+Stammdaten!E2&lt;8,+Stammdaten!E2&gt;3),+Stammdaten!C2,"")</f>
        <v/>
      </c>
      <c r="E6" s="130" t="str">
        <f>IF(AND(+Stammdaten!E2&lt;8,+Stammdaten!E2&gt;3),+Stammdaten!D2,"")</f>
        <v/>
      </c>
      <c r="F6" s="131"/>
      <c r="G6" s="132"/>
      <c r="H6" s="132"/>
      <c r="I6" s="133"/>
      <c r="J6" s="132"/>
      <c r="K6" s="132"/>
      <c r="L6" s="132"/>
      <c r="M6" s="132"/>
      <c r="N6" s="132"/>
      <c r="O6" s="132"/>
      <c r="P6" s="132"/>
      <c r="Q6" s="132"/>
      <c r="R6" s="132"/>
      <c r="S6" s="132"/>
      <c r="T6" s="132"/>
      <c r="U6" s="132"/>
      <c r="V6" s="132"/>
      <c r="W6" s="132"/>
      <c r="X6" s="132"/>
      <c r="Y6" s="132"/>
      <c r="Z6" s="132"/>
      <c r="AA6" s="132"/>
      <c r="AB6" s="132"/>
      <c r="AC6" s="132"/>
      <c r="AD6" s="132"/>
      <c r="AE6" s="137"/>
      <c r="AF6" s="137"/>
      <c r="AG6" s="201"/>
      <c r="AH6" s="214" t="str">
        <f>IF(AND(+Stammdaten!E2&lt;8,+Stammdaten!E2&gt;3),+Stammdaten!E2,"")</f>
        <v/>
      </c>
    </row>
    <row r="7" spans="1:34" ht="15" customHeight="1" x14ac:dyDescent="0.25">
      <c r="A7" s="7">
        <v>2</v>
      </c>
      <c r="B7" s="17" t="str">
        <f>IF(AND(+Stammdaten!E3&lt;8,+Stammdaten!E3&gt;3),+Stammdaten!A3,"")</f>
        <v/>
      </c>
      <c r="C7" s="18" t="str">
        <f>IF(AND(+Stammdaten!E3&lt;8,+Stammdaten!E3&gt;3),+Stammdaten!B3,"")</f>
        <v/>
      </c>
      <c r="D7" s="18" t="str">
        <f>IF(AND(+Stammdaten!E3&lt;8,+Stammdaten!E3&gt;3),+Stammdaten!C3,"")</f>
        <v/>
      </c>
      <c r="E7" s="19" t="str">
        <f>IF(AND(+Stammdaten!E3&lt;8,+Stammdaten!E3&gt;3),+Stammdaten!D3,"")</f>
        <v/>
      </c>
      <c r="F7" s="121"/>
      <c r="G7" s="106"/>
      <c r="H7" s="106"/>
      <c r="I7" s="107"/>
      <c r="J7" s="106"/>
      <c r="K7" s="106"/>
      <c r="L7" s="106"/>
      <c r="M7" s="106"/>
      <c r="N7" s="106"/>
      <c r="O7" s="106"/>
      <c r="P7" s="106"/>
      <c r="Q7" s="106"/>
      <c r="R7" s="106"/>
      <c r="S7" s="106"/>
      <c r="T7" s="106"/>
      <c r="U7" s="106"/>
      <c r="V7" s="106"/>
      <c r="W7" s="106"/>
      <c r="X7" s="106"/>
      <c r="Y7" s="106"/>
      <c r="Z7" s="106"/>
      <c r="AA7" s="106"/>
      <c r="AB7" s="106"/>
      <c r="AC7" s="106"/>
      <c r="AD7" s="106"/>
      <c r="AE7" s="122"/>
      <c r="AF7" s="122"/>
      <c r="AG7" s="202"/>
      <c r="AH7" s="206" t="str">
        <f>IF(AND(+Stammdaten!E3&lt;8,+Stammdaten!E3&gt;3),+Stammdaten!E3,"")</f>
        <v/>
      </c>
    </row>
    <row r="8" spans="1:34" ht="15" customHeight="1" x14ac:dyDescent="0.25">
      <c r="A8" s="7">
        <v>3</v>
      </c>
      <c r="B8" s="17" t="str">
        <f>IF(AND(+Stammdaten!E4&lt;8,+Stammdaten!E4&gt;3),+Stammdaten!A4,"")</f>
        <v/>
      </c>
      <c r="C8" s="18" t="str">
        <f>IF(AND(+Stammdaten!E4&lt;8,+Stammdaten!E4&gt;3),+Stammdaten!B4,"")</f>
        <v/>
      </c>
      <c r="D8" s="18" t="str">
        <f>IF(AND(+Stammdaten!E4&lt;8,+Stammdaten!E4&gt;3),+Stammdaten!C4,"")</f>
        <v/>
      </c>
      <c r="E8" s="19" t="str">
        <f>IF(AND(+Stammdaten!E4&lt;8,+Stammdaten!E4&gt;3),+Stammdaten!D4,"")</f>
        <v/>
      </c>
      <c r="F8" s="121"/>
      <c r="G8" s="106"/>
      <c r="H8" s="106"/>
      <c r="I8" s="106"/>
      <c r="J8" s="106"/>
      <c r="K8" s="106"/>
      <c r="L8" s="106"/>
      <c r="M8" s="106"/>
      <c r="N8" s="106"/>
      <c r="O8" s="106"/>
      <c r="P8" s="106"/>
      <c r="Q8" s="106"/>
      <c r="R8" s="106"/>
      <c r="S8" s="106"/>
      <c r="T8" s="106"/>
      <c r="U8" s="106"/>
      <c r="V8" s="106"/>
      <c r="W8" s="106"/>
      <c r="X8" s="106"/>
      <c r="Y8" s="106"/>
      <c r="Z8" s="106"/>
      <c r="AA8" s="106"/>
      <c r="AB8" s="106"/>
      <c r="AC8" s="106"/>
      <c r="AD8" s="106"/>
      <c r="AE8" s="122"/>
      <c r="AF8" s="122"/>
      <c r="AG8" s="202"/>
      <c r="AH8" s="206" t="str">
        <f>IF(AND(+Stammdaten!E4&lt;8,+Stammdaten!E4&gt;3),+Stammdaten!E4,"")</f>
        <v/>
      </c>
    </row>
    <row r="9" spans="1:34" ht="15" customHeight="1" x14ac:dyDescent="0.25">
      <c r="A9" s="7">
        <v>4</v>
      </c>
      <c r="B9" s="17" t="str">
        <f>IF(AND(+Stammdaten!E5&lt;8,+Stammdaten!E5&gt;3),+Stammdaten!A5,"")</f>
        <v/>
      </c>
      <c r="C9" s="18" t="str">
        <f>IF(AND(+Stammdaten!E5&lt;8,+Stammdaten!E5&gt;3),+Stammdaten!B5,"")</f>
        <v/>
      </c>
      <c r="D9" s="18" t="str">
        <f>IF(AND(+Stammdaten!E5&lt;8,+Stammdaten!E5&gt;3),+Stammdaten!C5,"")</f>
        <v/>
      </c>
      <c r="E9" s="19" t="str">
        <f>IF(AND(+Stammdaten!E5&lt;8,+Stammdaten!E5&gt;3),+Stammdaten!D5,"")</f>
        <v/>
      </c>
      <c r="F9" s="121"/>
      <c r="G9" s="106"/>
      <c r="H9" s="106"/>
      <c r="I9" s="106"/>
      <c r="J9" s="106"/>
      <c r="K9" s="106"/>
      <c r="L9" s="106"/>
      <c r="M9" s="106"/>
      <c r="N9" s="106"/>
      <c r="O9" s="106"/>
      <c r="P9" s="106"/>
      <c r="Q9" s="106"/>
      <c r="R9" s="106"/>
      <c r="S9" s="106"/>
      <c r="T9" s="106"/>
      <c r="U9" s="106"/>
      <c r="V9" s="106"/>
      <c r="W9" s="106"/>
      <c r="X9" s="106"/>
      <c r="Y9" s="106"/>
      <c r="Z9" s="106"/>
      <c r="AA9" s="106"/>
      <c r="AB9" s="106"/>
      <c r="AC9" s="106"/>
      <c r="AD9" s="106"/>
      <c r="AE9" s="122"/>
      <c r="AF9" s="122"/>
      <c r="AG9" s="202"/>
      <c r="AH9" s="206" t="str">
        <f>IF(AND(+Stammdaten!E5&lt;8,+Stammdaten!E5&gt;3),+Stammdaten!E5,"")</f>
        <v/>
      </c>
    </row>
    <row r="10" spans="1:34" ht="15" customHeight="1" x14ac:dyDescent="0.25">
      <c r="A10" s="7">
        <v>5</v>
      </c>
      <c r="B10" s="17" t="str">
        <f>IF(AND(+Stammdaten!E6&lt;8,+Stammdaten!E6&gt;3),+Stammdaten!A6,"")</f>
        <v/>
      </c>
      <c r="C10" s="18" t="str">
        <f>IF(AND(+Stammdaten!E6&lt;8,+Stammdaten!E6&gt;3),+Stammdaten!B6,"")</f>
        <v/>
      </c>
      <c r="D10" s="18" t="str">
        <f>IF(AND(+Stammdaten!E6&lt;8,+Stammdaten!E6&gt;3),+Stammdaten!C6,"")</f>
        <v/>
      </c>
      <c r="E10" s="19" t="str">
        <f>IF(AND(+Stammdaten!E6&lt;8,+Stammdaten!E6&gt;3),+Stammdaten!D6,"")</f>
        <v/>
      </c>
      <c r="F10" s="121"/>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22"/>
      <c r="AF10" s="122"/>
      <c r="AG10" s="202"/>
      <c r="AH10" s="206" t="str">
        <f>IF(AND(+Stammdaten!E6&lt;8,+Stammdaten!E6&gt;3),+Stammdaten!E6,"")</f>
        <v/>
      </c>
    </row>
    <row r="11" spans="1:34" ht="15" customHeight="1" x14ac:dyDescent="0.25">
      <c r="A11" s="7">
        <v>6</v>
      </c>
      <c r="B11" s="17" t="str">
        <f>IF(AND(+Stammdaten!E7&lt;8,+Stammdaten!E7&gt;3),+Stammdaten!A7,"")</f>
        <v/>
      </c>
      <c r="C11" s="18" t="str">
        <f>IF(AND(+Stammdaten!E7&lt;8,+Stammdaten!E7&gt;3),+Stammdaten!B7,"")</f>
        <v/>
      </c>
      <c r="D11" s="18" t="str">
        <f>IF(AND(+Stammdaten!E7&lt;8,+Stammdaten!E7&gt;3),+Stammdaten!C7,"")</f>
        <v/>
      </c>
      <c r="E11" s="19" t="str">
        <f>IF(AND(+Stammdaten!E7&lt;8,+Stammdaten!E7&gt;3),+Stammdaten!D7,"")</f>
        <v/>
      </c>
      <c r="F11" s="121"/>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22"/>
      <c r="AF11" s="122"/>
      <c r="AG11" s="202"/>
      <c r="AH11" s="206" t="str">
        <f>IF(AND(+Stammdaten!E7&lt;8,+Stammdaten!E7&gt;3),+Stammdaten!E7,"")</f>
        <v/>
      </c>
    </row>
    <row r="12" spans="1:34" ht="15" customHeight="1" x14ac:dyDescent="0.25">
      <c r="A12" s="7">
        <v>7</v>
      </c>
      <c r="B12" s="17" t="str">
        <f>IF(AND(+Stammdaten!E8&lt;8,+Stammdaten!E8&gt;3),+Stammdaten!A8,"")</f>
        <v/>
      </c>
      <c r="C12" s="18" t="str">
        <f>IF(AND(+Stammdaten!E8&lt;8,+Stammdaten!E8&gt;3),+Stammdaten!B8,"")</f>
        <v/>
      </c>
      <c r="D12" s="18" t="str">
        <f>IF(AND(+Stammdaten!E8&lt;8,+Stammdaten!E8&gt;3),+Stammdaten!C8,"")</f>
        <v/>
      </c>
      <c r="E12" s="19" t="str">
        <f>IF(AND(+Stammdaten!E8&lt;8,+Stammdaten!E8&gt;3),+Stammdaten!D8,"")</f>
        <v/>
      </c>
      <c r="F12" s="121"/>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22"/>
      <c r="AF12" s="122"/>
      <c r="AG12" s="202"/>
      <c r="AH12" s="206" t="str">
        <f>IF(AND(+Stammdaten!E8&lt;8,+Stammdaten!E8&gt;3),+Stammdaten!E8,"")</f>
        <v/>
      </c>
    </row>
    <row r="13" spans="1:34" ht="15" customHeight="1" x14ac:dyDescent="0.25">
      <c r="A13" s="7">
        <v>8</v>
      </c>
      <c r="B13" s="17" t="str">
        <f>IF(AND(+Stammdaten!E9&lt;8,+Stammdaten!E9&gt;3),+Stammdaten!A9,"")</f>
        <v/>
      </c>
      <c r="C13" s="18" t="str">
        <f>IF(AND(+Stammdaten!E9&lt;8,+Stammdaten!E9&gt;3),+Stammdaten!B9,"")</f>
        <v/>
      </c>
      <c r="D13" s="18" t="str">
        <f>IF(AND(+Stammdaten!E9&lt;8,+Stammdaten!E9&gt;3),+Stammdaten!C9,"")</f>
        <v/>
      </c>
      <c r="E13" s="19" t="str">
        <f>IF(AND(+Stammdaten!E9&lt;8,+Stammdaten!E9&gt;3),+Stammdaten!D9,"")</f>
        <v/>
      </c>
      <c r="F13" s="121"/>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22"/>
      <c r="AF13" s="122"/>
      <c r="AG13" s="202"/>
      <c r="AH13" s="206" t="str">
        <f>IF(AND(+Stammdaten!E9&lt;8,+Stammdaten!E9&gt;3),+Stammdaten!E9,"")</f>
        <v/>
      </c>
    </row>
    <row r="14" spans="1:34" ht="15" customHeight="1" x14ac:dyDescent="0.25">
      <c r="A14" s="7">
        <v>9</v>
      </c>
      <c r="B14" s="17" t="str">
        <f>IF(AND(+Stammdaten!E10&lt;8,+Stammdaten!E10&gt;3),+Stammdaten!A10,"")</f>
        <v/>
      </c>
      <c r="C14" s="18" t="str">
        <f>IF(AND(+Stammdaten!E10&lt;8,+Stammdaten!E10&gt;3),+Stammdaten!B10,"")</f>
        <v/>
      </c>
      <c r="D14" s="18" t="str">
        <f>IF(AND(+Stammdaten!E10&lt;8,+Stammdaten!E10&gt;3),+Stammdaten!C10,"")</f>
        <v/>
      </c>
      <c r="E14" s="19" t="str">
        <f>IF(AND(+Stammdaten!E10&lt;8,+Stammdaten!E10&gt;3),+Stammdaten!D10,"")</f>
        <v/>
      </c>
      <c r="F14" s="121"/>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22"/>
      <c r="AF14" s="122"/>
      <c r="AG14" s="202"/>
      <c r="AH14" s="206" t="str">
        <f>IF(AND(+Stammdaten!E10&lt;8,+Stammdaten!E10&gt;3),+Stammdaten!E10,"")</f>
        <v/>
      </c>
    </row>
    <row r="15" spans="1:34" ht="15" customHeight="1" x14ac:dyDescent="0.25">
      <c r="A15" s="7">
        <v>10</v>
      </c>
      <c r="B15" s="17" t="str">
        <f>IF(AND(+Stammdaten!E11&lt;8,+Stammdaten!E11&gt;3),+Stammdaten!A11,"")</f>
        <v/>
      </c>
      <c r="C15" s="18" t="str">
        <f>IF(AND(+Stammdaten!E11&lt;8,+Stammdaten!E11&gt;3),+Stammdaten!B11,"")</f>
        <v/>
      </c>
      <c r="D15" s="18" t="str">
        <f>IF(AND(+Stammdaten!E11&lt;8,+Stammdaten!E11&gt;3),+Stammdaten!C11,"")</f>
        <v/>
      </c>
      <c r="E15" s="19" t="str">
        <f>IF(AND(+Stammdaten!E11&lt;8,+Stammdaten!E11&gt;3),+Stammdaten!D11,"")</f>
        <v/>
      </c>
      <c r="F15" s="121"/>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22"/>
      <c r="AF15" s="122"/>
      <c r="AG15" s="202"/>
      <c r="AH15" s="206" t="str">
        <f>IF(AND(+Stammdaten!E11&lt;8,+Stammdaten!E11&gt;3),+Stammdaten!E11,"")</f>
        <v/>
      </c>
    </row>
    <row r="16" spans="1:34" ht="15" customHeight="1" x14ac:dyDescent="0.25">
      <c r="A16" s="7">
        <v>11</v>
      </c>
      <c r="B16" s="17" t="str">
        <f>IF(AND(+Stammdaten!E12&lt;8,+Stammdaten!E12&gt;3),+Stammdaten!A12,"")</f>
        <v/>
      </c>
      <c r="C16" s="18" t="str">
        <f>IF(AND(+Stammdaten!E12&lt;8,+Stammdaten!E12&gt;3),+Stammdaten!B12,"")</f>
        <v/>
      </c>
      <c r="D16" s="18" t="str">
        <f>IF(AND(+Stammdaten!E12&lt;8,+Stammdaten!E12&gt;3),+Stammdaten!C12,"")</f>
        <v/>
      </c>
      <c r="E16" s="19" t="str">
        <f>IF(AND(+Stammdaten!E12&lt;8,+Stammdaten!E12&gt;3),+Stammdaten!D12,"")</f>
        <v/>
      </c>
      <c r="F16" s="121"/>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22"/>
      <c r="AF16" s="122"/>
      <c r="AG16" s="202"/>
      <c r="AH16" s="206" t="str">
        <f>IF(AND(+Stammdaten!E12&lt;8,+Stammdaten!E12&gt;3),+Stammdaten!E12,"")</f>
        <v/>
      </c>
    </row>
    <row r="17" spans="1:34" ht="15" customHeight="1" x14ac:dyDescent="0.25">
      <c r="A17" s="7">
        <v>12</v>
      </c>
      <c r="B17" s="17" t="str">
        <f>IF(AND(+Stammdaten!E13&lt;8,+Stammdaten!E13&gt;3),+Stammdaten!A13,"")</f>
        <v/>
      </c>
      <c r="C17" s="18" t="str">
        <f>IF(AND(+Stammdaten!E13&lt;8,+Stammdaten!E13&gt;3),+Stammdaten!B13,"")</f>
        <v/>
      </c>
      <c r="D17" s="18" t="str">
        <f>IF(AND(+Stammdaten!E13&lt;8,+Stammdaten!E13&gt;3),+Stammdaten!C13,"")</f>
        <v/>
      </c>
      <c r="E17" s="19" t="str">
        <f>IF(AND(+Stammdaten!E13&lt;8,+Stammdaten!E13&gt;3),+Stammdaten!D13,"")</f>
        <v/>
      </c>
      <c r="F17" s="121"/>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22"/>
      <c r="AF17" s="122"/>
      <c r="AG17" s="202"/>
      <c r="AH17" s="206" t="str">
        <f>IF(AND(+Stammdaten!E13&lt;8,+Stammdaten!E13&gt;3),+Stammdaten!E13,"")</f>
        <v/>
      </c>
    </row>
    <row r="18" spans="1:34" ht="15" customHeight="1" x14ac:dyDescent="0.25">
      <c r="A18" s="7">
        <v>13</v>
      </c>
      <c r="B18" s="17" t="str">
        <f>IF(AND(+Stammdaten!E14&lt;8,+Stammdaten!E14&gt;3),+Stammdaten!A14,"")</f>
        <v/>
      </c>
      <c r="C18" s="18" t="str">
        <f>IF(AND(+Stammdaten!E14&lt;8,+Stammdaten!E14&gt;3),+Stammdaten!B14,"")</f>
        <v/>
      </c>
      <c r="D18" s="18" t="str">
        <f>IF(AND(+Stammdaten!E14&lt;8,+Stammdaten!E14&gt;3),+Stammdaten!C14,"")</f>
        <v/>
      </c>
      <c r="E18" s="19" t="str">
        <f>IF(AND(+Stammdaten!E14&lt;8,+Stammdaten!E14&gt;3),+Stammdaten!D14,"")</f>
        <v/>
      </c>
      <c r="F18" s="121"/>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22"/>
      <c r="AF18" s="122"/>
      <c r="AG18" s="202"/>
      <c r="AH18" s="206" t="str">
        <f>IF(AND(+Stammdaten!E14&lt;8,+Stammdaten!E14&gt;3),+Stammdaten!E14,"")</f>
        <v/>
      </c>
    </row>
    <row r="19" spans="1:34" ht="15" customHeight="1" x14ac:dyDescent="0.25">
      <c r="A19" s="7">
        <v>14</v>
      </c>
      <c r="B19" s="17" t="str">
        <f>IF(AND(+Stammdaten!E15&lt;8,+Stammdaten!E15&gt;3),+Stammdaten!A15,"")</f>
        <v/>
      </c>
      <c r="C19" s="18" t="str">
        <f>IF(AND(+Stammdaten!E15&lt;8,+Stammdaten!E15&gt;3),+Stammdaten!B15,"")</f>
        <v/>
      </c>
      <c r="D19" s="18" t="str">
        <f>IF(AND(+Stammdaten!E15&lt;8,+Stammdaten!E15&gt;3),+Stammdaten!C15,"")</f>
        <v/>
      </c>
      <c r="E19" s="19" t="str">
        <f>IF(AND(+Stammdaten!E15&lt;8,+Stammdaten!E15&gt;3),+Stammdaten!D15,"")</f>
        <v/>
      </c>
      <c r="F19" s="121"/>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22"/>
      <c r="AF19" s="122"/>
      <c r="AG19" s="202"/>
      <c r="AH19" s="206" t="str">
        <f>IF(AND(+Stammdaten!E15&lt;8,+Stammdaten!E15&gt;3),+Stammdaten!E15,"")</f>
        <v/>
      </c>
    </row>
    <row r="20" spans="1:34" ht="15" customHeight="1" x14ac:dyDescent="0.25">
      <c r="A20" s="7">
        <v>15</v>
      </c>
      <c r="B20" s="17" t="str">
        <f>IF(AND(+Stammdaten!E16&lt;8,+Stammdaten!E16&gt;3),+Stammdaten!A16,"")</f>
        <v/>
      </c>
      <c r="C20" s="18" t="str">
        <f>IF(AND(+Stammdaten!E16&lt;8,+Stammdaten!E16&gt;3),+Stammdaten!B16,"")</f>
        <v/>
      </c>
      <c r="D20" s="18" t="str">
        <f>IF(AND(+Stammdaten!E16&lt;8,+Stammdaten!E16&gt;3),+Stammdaten!C16,"")</f>
        <v/>
      </c>
      <c r="E20" s="19" t="str">
        <f>IF(AND(+Stammdaten!E16&lt;8,+Stammdaten!E16&gt;3),+Stammdaten!D16,"")</f>
        <v/>
      </c>
      <c r="F20" s="121"/>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22"/>
      <c r="AF20" s="122"/>
      <c r="AG20" s="202"/>
      <c r="AH20" s="206" t="str">
        <f>IF(AND(+Stammdaten!E16&lt;8,+Stammdaten!E16&gt;3),+Stammdaten!E16,"")</f>
        <v/>
      </c>
    </row>
    <row r="21" spans="1:34" ht="15" customHeight="1" x14ac:dyDescent="0.25">
      <c r="A21" s="7">
        <v>16</v>
      </c>
      <c r="B21" s="17" t="str">
        <f>IF(AND(+Stammdaten!E17&lt;8,+Stammdaten!E17&gt;3),+Stammdaten!A17,"")</f>
        <v/>
      </c>
      <c r="C21" s="18" t="str">
        <f>IF(AND(+Stammdaten!E17&lt;8,+Stammdaten!E17&gt;3),+Stammdaten!B17,"")</f>
        <v/>
      </c>
      <c r="D21" s="18" t="str">
        <f>IF(AND(+Stammdaten!E17&lt;8,+Stammdaten!E17&gt;3),+Stammdaten!C17,"")</f>
        <v/>
      </c>
      <c r="E21" s="19" t="str">
        <f>IF(AND(+Stammdaten!E17&lt;8,+Stammdaten!E17&gt;3),+Stammdaten!D17,"")</f>
        <v/>
      </c>
      <c r="F21" s="121"/>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22"/>
      <c r="AF21" s="122"/>
      <c r="AG21" s="202"/>
      <c r="AH21" s="206" t="str">
        <f>IF(AND(+Stammdaten!E17&lt;8,+Stammdaten!E17&gt;3),+Stammdaten!E17,"")</f>
        <v/>
      </c>
    </row>
    <row r="22" spans="1:34" ht="15" customHeight="1" x14ac:dyDescent="0.25">
      <c r="A22" s="7">
        <v>17</v>
      </c>
      <c r="B22" s="17" t="str">
        <f>IF(AND(+Stammdaten!E18&lt;8,+Stammdaten!E18&gt;3),+Stammdaten!A18,"")</f>
        <v/>
      </c>
      <c r="C22" s="18" t="str">
        <f>IF(AND(+Stammdaten!E18&lt;8,+Stammdaten!E18&gt;3),+Stammdaten!B18,"")</f>
        <v/>
      </c>
      <c r="D22" s="18" t="str">
        <f>IF(AND(+Stammdaten!E18&lt;8,+Stammdaten!E18&gt;3),+Stammdaten!C18,"")</f>
        <v/>
      </c>
      <c r="E22" s="19" t="str">
        <f>IF(AND(+Stammdaten!E18&lt;8,+Stammdaten!E18&gt;3),+Stammdaten!D18,"")</f>
        <v/>
      </c>
      <c r="F22" s="121"/>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22"/>
      <c r="AF22" s="122"/>
      <c r="AG22" s="202"/>
      <c r="AH22" s="206" t="str">
        <f>IF(AND(+Stammdaten!E18&lt;8,+Stammdaten!E18&gt;3),+Stammdaten!E18,"")</f>
        <v/>
      </c>
    </row>
    <row r="23" spans="1:34" ht="15" customHeight="1" x14ac:dyDescent="0.25">
      <c r="A23" s="7">
        <v>18</v>
      </c>
      <c r="B23" s="17" t="str">
        <f>IF(AND(+Stammdaten!E19&lt;8,+Stammdaten!E19&gt;3),+Stammdaten!A19,"")</f>
        <v/>
      </c>
      <c r="C23" s="18" t="str">
        <f>IF(AND(+Stammdaten!E19&lt;8,+Stammdaten!E19&gt;3),+Stammdaten!B19,"")</f>
        <v/>
      </c>
      <c r="D23" s="18" t="str">
        <f>IF(AND(+Stammdaten!E19&lt;8,+Stammdaten!E19&gt;3),+Stammdaten!C19,"")</f>
        <v/>
      </c>
      <c r="E23" s="19" t="str">
        <f>IF(AND(+Stammdaten!E19&lt;8,+Stammdaten!E19&gt;3),+Stammdaten!D19,"")</f>
        <v/>
      </c>
      <c r="F23" s="121"/>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22"/>
      <c r="AF23" s="122"/>
      <c r="AG23" s="202"/>
      <c r="AH23" s="206" t="str">
        <f>IF(AND(+Stammdaten!E19&lt;8,+Stammdaten!E19&gt;3),+Stammdaten!E19,"")</f>
        <v/>
      </c>
    </row>
    <row r="24" spans="1:34" ht="15" customHeight="1" x14ac:dyDescent="0.25">
      <c r="A24" s="7">
        <v>19</v>
      </c>
      <c r="B24" s="17" t="str">
        <f>IF(AND(+Stammdaten!E20&lt;8,+Stammdaten!E20&gt;3),+Stammdaten!A20,"")</f>
        <v/>
      </c>
      <c r="C24" s="18" t="str">
        <f>IF(AND(+Stammdaten!E20&lt;8,+Stammdaten!E20&gt;3),+Stammdaten!B20,"")</f>
        <v/>
      </c>
      <c r="D24" s="18" t="str">
        <f>IF(AND(+Stammdaten!E20&lt;8,+Stammdaten!E20&gt;3),+Stammdaten!C20,"")</f>
        <v/>
      </c>
      <c r="E24" s="19" t="str">
        <f>IF(AND(+Stammdaten!E20&lt;8,+Stammdaten!E20&gt;3),+Stammdaten!D20,"")</f>
        <v/>
      </c>
      <c r="F24" s="121"/>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22"/>
      <c r="AF24" s="122"/>
      <c r="AG24" s="202"/>
      <c r="AH24" s="206" t="str">
        <f>IF(AND(+Stammdaten!E20&lt;8,+Stammdaten!E20&gt;3),+Stammdaten!E20,"")</f>
        <v/>
      </c>
    </row>
    <row r="25" spans="1:34" ht="15" customHeight="1" thickBot="1" x14ac:dyDescent="0.3">
      <c r="A25" s="8">
        <v>20</v>
      </c>
      <c r="B25" s="134" t="str">
        <f>IF(AND(+Stammdaten!E21&lt;8,+Stammdaten!E21&gt;3),+Stammdaten!A21,"")</f>
        <v/>
      </c>
      <c r="C25" s="135" t="str">
        <f>IF(AND(+Stammdaten!E21&lt;8,+Stammdaten!E21&gt;3),+Stammdaten!B21,"")</f>
        <v/>
      </c>
      <c r="D25" s="135" t="str">
        <f>IF(AND(+Stammdaten!E21&lt;8,+Stammdaten!E21&gt;3),+Stammdaten!C21,"")</f>
        <v/>
      </c>
      <c r="E25" s="136" t="str">
        <f>IF(AND(+Stammdaten!E21&lt;8,+Stammdaten!E21&gt;3),+Stammdaten!D21,"")</f>
        <v/>
      </c>
      <c r="F25" s="124"/>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23"/>
      <c r="AF25" s="123"/>
      <c r="AG25" s="203"/>
      <c r="AH25" s="207" t="str">
        <f>IF(AND(+Stammdaten!E21&lt;8,+Stammdaten!E21&gt;3),+Stammdaten!E21,"")</f>
        <v/>
      </c>
    </row>
    <row r="26" spans="1:34" ht="13.2" customHeight="1" thickBot="1" x14ac:dyDescent="0.3">
      <c r="A26" s="208"/>
      <c r="B26" s="209"/>
      <c r="C26" s="209"/>
      <c r="D26" s="210" t="s">
        <v>306</v>
      </c>
      <c r="E26" s="209"/>
      <c r="F26" s="209"/>
      <c r="G26" s="211"/>
      <c r="H26" s="211"/>
      <c r="I26" s="212"/>
      <c r="J26" s="212"/>
      <c r="K26" s="212"/>
      <c r="L26" s="212"/>
      <c r="M26" s="212"/>
      <c r="N26" s="212"/>
      <c r="O26" s="212"/>
      <c r="P26" s="212"/>
      <c r="Q26" s="212"/>
      <c r="R26" s="212"/>
      <c r="S26" s="212"/>
      <c r="T26" s="212"/>
      <c r="U26" s="212"/>
      <c r="V26" s="212"/>
      <c r="W26" s="212"/>
      <c r="X26" s="212"/>
      <c r="Y26" s="212"/>
      <c r="Z26" s="320" t="s">
        <v>50</v>
      </c>
      <c r="AA26" s="320"/>
      <c r="AB26" s="320"/>
      <c r="AC26" s="320"/>
      <c r="AD26" s="320"/>
      <c r="AE26" s="320"/>
      <c r="AF26" s="320"/>
      <c r="AG26" s="320"/>
      <c r="AH26" s="213"/>
    </row>
    <row r="27" spans="1:34" s="3" customFormat="1" ht="13.8" thickBot="1" x14ac:dyDescent="0.3">
      <c r="A27" s="5"/>
      <c r="B27" s="20" t="s">
        <v>7</v>
      </c>
      <c r="C27" s="285" t="s">
        <v>6</v>
      </c>
      <c r="D27" s="285"/>
      <c r="E27" s="285" t="s">
        <v>25</v>
      </c>
      <c r="F27" s="285"/>
      <c r="G27" s="285"/>
      <c r="H27" s="285"/>
      <c r="I27" s="285"/>
      <c r="J27" s="285" t="s">
        <v>27</v>
      </c>
      <c r="K27" s="285"/>
      <c r="L27" s="285"/>
      <c r="M27" s="285"/>
      <c r="N27" s="285"/>
      <c r="O27" s="285"/>
      <c r="P27" s="285"/>
      <c r="Q27" s="285" t="s">
        <v>28</v>
      </c>
      <c r="R27" s="285"/>
      <c r="S27" s="285"/>
      <c r="T27" s="285"/>
      <c r="U27" s="285"/>
      <c r="V27" s="285"/>
      <c r="W27" s="285" t="s">
        <v>9</v>
      </c>
      <c r="X27" s="285"/>
      <c r="Y27" s="285"/>
      <c r="Z27" s="285"/>
      <c r="AA27" s="285"/>
      <c r="AB27" s="285"/>
      <c r="AC27" s="285"/>
      <c r="AD27" s="285"/>
      <c r="AE27" s="285"/>
      <c r="AF27" s="285"/>
      <c r="AG27" s="285"/>
      <c r="AH27" s="204"/>
    </row>
    <row r="28" spans="1:34" ht="13.8" thickBot="1" x14ac:dyDescent="0.3">
      <c r="A28" s="5"/>
      <c r="B28" s="40" t="str">
        <f>IF(+Stammdaten!B24&lt;&gt;0,+Stammdaten!B24,"")</f>
        <v/>
      </c>
      <c r="C28" s="289" t="str">
        <f>IF(+Stammdaten!B23&lt;&gt;0,+Stammdaten!B23,"")</f>
        <v/>
      </c>
      <c r="D28" s="291"/>
      <c r="E28" s="289" t="str">
        <f>IF(+Stammdaten!D23&lt;&gt;0,+Stammdaten!D23,"")</f>
        <v/>
      </c>
      <c r="F28" s="290"/>
      <c r="G28" s="290"/>
      <c r="H28" s="292"/>
      <c r="I28" s="291"/>
      <c r="J28" s="289" t="str">
        <f>IF(+Stammdaten!D24&lt;&gt;0,+Stammdaten!D24,"")</f>
        <v/>
      </c>
      <c r="K28" s="290"/>
      <c r="L28" s="290"/>
      <c r="M28" s="290"/>
      <c r="N28" s="290"/>
      <c r="O28" s="290"/>
      <c r="P28" s="291"/>
      <c r="Q28" s="289" t="str">
        <f>IF(+Stammdaten!D25&lt;&gt;0,+Stammdaten!D25,"")</f>
        <v/>
      </c>
      <c r="R28" s="290"/>
      <c r="S28" s="290"/>
      <c r="T28" s="290"/>
      <c r="U28" s="290"/>
      <c r="V28" s="291"/>
      <c r="W28" s="307"/>
      <c r="X28" s="263"/>
      <c r="Y28" s="263"/>
      <c r="Z28" s="263"/>
      <c r="AA28" s="263"/>
      <c r="AB28" s="263"/>
      <c r="AC28" s="263"/>
      <c r="AD28" s="263"/>
      <c r="AE28" s="263"/>
      <c r="AF28" s="264"/>
      <c r="AH28" s="204"/>
    </row>
    <row r="29" spans="1:34" ht="9" customHeight="1" x14ac:dyDescent="0.25">
      <c r="A29" s="5"/>
      <c r="C29" s="10"/>
      <c r="D29" s="10"/>
      <c r="E29" s="311"/>
      <c r="F29" s="312"/>
      <c r="G29" s="312"/>
      <c r="H29" s="312"/>
      <c r="I29" s="313"/>
      <c r="J29" s="318"/>
      <c r="K29" s="296"/>
      <c r="L29" s="296"/>
      <c r="M29" s="296"/>
      <c r="N29" s="296"/>
      <c r="O29" s="296"/>
      <c r="P29" s="319"/>
      <c r="Q29" s="295"/>
      <c r="R29" s="296"/>
      <c r="S29" s="296"/>
      <c r="T29" s="296"/>
      <c r="U29" s="296"/>
      <c r="V29" s="297"/>
      <c r="W29" s="308"/>
      <c r="X29" s="265"/>
      <c r="Y29" s="265"/>
      <c r="Z29" s="265"/>
      <c r="AA29" s="265"/>
      <c r="AB29" s="265"/>
      <c r="AC29" s="265"/>
      <c r="AD29" s="265"/>
      <c r="AE29" s="265"/>
      <c r="AF29" s="266"/>
      <c r="AH29" s="204"/>
    </row>
    <row r="30" spans="1:34" ht="13.2" customHeight="1" x14ac:dyDescent="0.25">
      <c r="A30" s="5"/>
      <c r="C30" s="10"/>
      <c r="D30" s="10" t="s">
        <v>8</v>
      </c>
      <c r="E30" s="314"/>
      <c r="F30" s="259"/>
      <c r="G30" s="259"/>
      <c r="H30" s="259"/>
      <c r="I30" s="315"/>
      <c r="J30" s="298"/>
      <c r="K30" s="259"/>
      <c r="L30" s="259"/>
      <c r="M30" s="259"/>
      <c r="N30" s="259"/>
      <c r="O30" s="259"/>
      <c r="P30" s="315"/>
      <c r="Q30" s="298"/>
      <c r="R30" s="259"/>
      <c r="S30" s="259"/>
      <c r="T30" s="259"/>
      <c r="U30" s="259"/>
      <c r="V30" s="299"/>
      <c r="W30" s="308"/>
      <c r="X30" s="265"/>
      <c r="Y30" s="265"/>
      <c r="Z30" s="265"/>
      <c r="AA30" s="265"/>
      <c r="AB30" s="265"/>
      <c r="AC30" s="265"/>
      <c r="AD30" s="265"/>
      <c r="AE30" s="265"/>
      <c r="AF30" s="266"/>
      <c r="AH30" s="204"/>
    </row>
    <row r="31" spans="1:34" ht="7.2" customHeight="1" thickBot="1" x14ac:dyDescent="0.3">
      <c r="A31" s="5"/>
      <c r="D31" s="22"/>
      <c r="E31" s="316"/>
      <c r="F31" s="301"/>
      <c r="G31" s="301"/>
      <c r="H31" s="301"/>
      <c r="I31" s="317"/>
      <c r="J31" s="300"/>
      <c r="K31" s="301"/>
      <c r="L31" s="301"/>
      <c r="M31" s="301"/>
      <c r="N31" s="301"/>
      <c r="O31" s="301"/>
      <c r="P31" s="317"/>
      <c r="Q31" s="300"/>
      <c r="R31" s="301"/>
      <c r="S31" s="301"/>
      <c r="T31" s="301"/>
      <c r="U31" s="301"/>
      <c r="V31" s="302"/>
      <c r="W31" s="309"/>
      <c r="X31" s="267"/>
      <c r="Y31" s="267"/>
      <c r="Z31" s="267"/>
      <c r="AA31" s="267"/>
      <c r="AB31" s="267"/>
      <c r="AC31" s="267"/>
      <c r="AD31" s="267"/>
      <c r="AE31" s="267"/>
      <c r="AF31" s="268"/>
      <c r="AH31" s="204"/>
    </row>
    <row r="32" spans="1:34" ht="7.2" customHeight="1" thickBot="1" x14ac:dyDescent="0.3">
      <c r="A32" s="6"/>
      <c r="B32" s="35"/>
      <c r="C32" s="35"/>
      <c r="D32" s="36"/>
      <c r="E32" s="293" t="s">
        <v>51</v>
      </c>
      <c r="F32" s="294"/>
      <c r="G32" s="294"/>
      <c r="H32" s="294"/>
      <c r="I32" s="294"/>
      <c r="J32" s="294"/>
      <c r="K32" s="294"/>
      <c r="L32" s="294"/>
      <c r="M32" s="294"/>
      <c r="N32" s="294"/>
      <c r="O32" s="294"/>
      <c r="P32" s="294"/>
      <c r="Q32" s="294"/>
      <c r="R32" s="294"/>
      <c r="S32" s="294"/>
      <c r="T32" s="294"/>
      <c r="U32" s="294"/>
      <c r="V32" s="294"/>
      <c r="W32" s="35"/>
      <c r="X32" s="35"/>
      <c r="Y32" s="35"/>
      <c r="Z32" s="35"/>
      <c r="AA32" s="35"/>
      <c r="AB32" s="35"/>
      <c r="AC32" s="35"/>
      <c r="AD32" s="35"/>
      <c r="AE32" s="35"/>
      <c r="AF32" s="35"/>
      <c r="AG32" s="35"/>
      <c r="AH32" s="205"/>
    </row>
    <row r="33" spans="1:33" ht="16.2" customHeight="1" x14ac:dyDescent="0.25">
      <c r="B33" s="29"/>
      <c r="C33" s="29"/>
      <c r="D33" s="29"/>
      <c r="E33" s="29"/>
      <c r="F33" s="29"/>
      <c r="G33" s="38"/>
      <c r="H33" s="38"/>
      <c r="I33" s="38"/>
      <c r="J33" s="38"/>
      <c r="L33" s="39"/>
      <c r="M33" s="38"/>
      <c r="N33" s="38"/>
      <c r="O33" s="29"/>
      <c r="P33" s="29"/>
      <c r="Q33" s="29"/>
      <c r="R33" s="29"/>
      <c r="S33" s="29"/>
      <c r="T33" s="29"/>
      <c r="U33" s="29"/>
      <c r="V33" s="29"/>
      <c r="W33" s="29"/>
      <c r="X33" s="29"/>
      <c r="Y33" s="29"/>
      <c r="Z33" s="29"/>
      <c r="AA33" s="29"/>
      <c r="AB33" s="29"/>
    </row>
    <row r="34" spans="1:33" ht="16.2" customHeight="1" x14ac:dyDescent="0.25">
      <c r="B34" s="29"/>
      <c r="C34" s="29"/>
      <c r="D34" s="29"/>
      <c r="E34" s="29"/>
      <c r="F34" s="29"/>
      <c r="G34" s="38"/>
      <c r="H34" s="38"/>
      <c r="I34" s="38"/>
      <c r="J34" s="38"/>
      <c r="L34" s="39"/>
      <c r="M34" s="38"/>
      <c r="N34" s="38"/>
      <c r="O34" s="29"/>
      <c r="P34" s="29"/>
      <c r="Q34" s="29"/>
      <c r="R34" s="29"/>
      <c r="S34" s="29"/>
      <c r="T34" s="29"/>
      <c r="U34" s="29"/>
      <c r="V34" s="29"/>
      <c r="W34" s="29"/>
      <c r="X34" s="29"/>
      <c r="Y34" s="29"/>
      <c r="Z34" s="29"/>
      <c r="AA34" s="29"/>
      <c r="AB34" s="29"/>
    </row>
    <row r="35" spans="1:33" ht="16.2" customHeight="1" x14ac:dyDescent="0.25">
      <c r="B35" s="29"/>
      <c r="C35" s="29"/>
      <c r="D35" s="29"/>
      <c r="E35" s="29"/>
      <c r="F35" s="29"/>
      <c r="G35" s="38"/>
      <c r="H35" s="38"/>
      <c r="I35" s="38"/>
      <c r="J35" s="38"/>
      <c r="L35" s="39"/>
      <c r="M35" s="38"/>
      <c r="N35" s="38"/>
      <c r="O35" s="29"/>
      <c r="P35" s="29"/>
      <c r="Q35" s="29"/>
      <c r="R35" s="29"/>
      <c r="S35" s="29"/>
      <c r="T35" s="29"/>
      <c r="U35" s="29"/>
      <c r="V35" s="29"/>
      <c r="W35" s="29"/>
      <c r="X35" s="29"/>
      <c r="Y35" s="29"/>
      <c r="Z35" s="29"/>
      <c r="AA35" s="29"/>
      <c r="AB35" s="29"/>
    </row>
    <row r="36" spans="1:33" ht="16.2" customHeight="1" x14ac:dyDescent="0.25">
      <c r="B36" s="29"/>
      <c r="C36" s="29"/>
      <c r="D36" s="29"/>
      <c r="E36" s="29"/>
      <c r="F36" s="29"/>
      <c r="G36" s="38"/>
      <c r="H36" s="38"/>
      <c r="I36" s="38"/>
      <c r="J36" s="38"/>
      <c r="L36" s="39"/>
      <c r="M36" s="38"/>
      <c r="N36" s="38"/>
      <c r="O36" s="29"/>
      <c r="P36" s="29"/>
      <c r="Q36" s="29"/>
      <c r="R36" s="29"/>
      <c r="S36" s="29"/>
      <c r="T36" s="29"/>
      <c r="U36" s="29"/>
      <c r="V36" s="29"/>
      <c r="W36" s="29"/>
      <c r="X36" s="29"/>
      <c r="Y36" s="29"/>
      <c r="Z36" s="29"/>
      <c r="AA36" s="29"/>
      <c r="AB36" s="29"/>
    </row>
    <row r="37" spans="1:33" ht="16.2" customHeight="1" thickBot="1" x14ac:dyDescent="0.3">
      <c r="B37" s="29"/>
      <c r="C37" s="29"/>
      <c r="D37" s="29"/>
      <c r="E37" s="29"/>
      <c r="F37" s="29"/>
      <c r="G37" s="38"/>
      <c r="H37" s="38"/>
      <c r="I37" s="38"/>
      <c r="J37" s="38"/>
      <c r="L37" s="39"/>
      <c r="M37" s="38"/>
      <c r="N37" s="38"/>
      <c r="O37" s="29"/>
      <c r="P37" s="29"/>
      <c r="Q37" s="29"/>
      <c r="R37" s="29"/>
      <c r="S37" s="29"/>
      <c r="T37" s="29"/>
      <c r="U37" s="29"/>
      <c r="V37" s="29"/>
      <c r="W37" s="29"/>
      <c r="X37" s="29"/>
      <c r="Y37" s="29"/>
      <c r="Z37" s="29"/>
      <c r="AA37" s="29"/>
      <c r="AB37" s="29"/>
    </row>
    <row r="38" spans="1:33" ht="16.2" customHeight="1" thickBot="1" x14ac:dyDescent="0.3">
      <c r="B38" s="29"/>
      <c r="C38" s="29"/>
      <c r="D38" s="29"/>
      <c r="E38" s="286" t="s">
        <v>135</v>
      </c>
      <c r="F38" s="287"/>
      <c r="G38" s="287"/>
      <c r="H38" s="287"/>
      <c r="I38" s="287"/>
      <c r="J38" s="287"/>
      <c r="K38" s="287"/>
      <c r="L38" s="287"/>
      <c r="M38" s="287"/>
      <c r="N38" s="287"/>
      <c r="O38" s="287"/>
      <c r="P38" s="287"/>
      <c r="Q38" s="287"/>
      <c r="R38" s="287"/>
      <c r="S38" s="287"/>
      <c r="T38" s="287"/>
      <c r="U38" s="287"/>
      <c r="V38" s="288"/>
      <c r="W38" s="29"/>
      <c r="X38" s="29"/>
      <c r="Y38" s="29"/>
      <c r="Z38" s="29"/>
      <c r="AA38" s="29"/>
      <c r="AB38" s="29"/>
    </row>
    <row r="39" spans="1:33" ht="16.2" customHeight="1" x14ac:dyDescent="0.25">
      <c r="B39" s="29"/>
      <c r="C39" s="29"/>
      <c r="D39" s="29"/>
      <c r="E39" s="29"/>
      <c r="F39" s="29"/>
      <c r="G39" s="38"/>
      <c r="H39" s="38"/>
      <c r="I39" s="38"/>
      <c r="J39" s="38"/>
      <c r="L39" s="39"/>
      <c r="M39" s="38"/>
      <c r="N39" s="38"/>
      <c r="O39" s="29"/>
      <c r="P39" s="29"/>
      <c r="Q39" s="29"/>
      <c r="R39" s="29"/>
      <c r="S39" s="29"/>
      <c r="T39" s="29"/>
      <c r="U39" s="29"/>
      <c r="V39" s="29"/>
      <c r="W39" s="29"/>
      <c r="X39" s="29"/>
      <c r="Y39" s="29"/>
      <c r="Z39" s="29"/>
      <c r="AA39" s="29"/>
      <c r="AB39" s="29"/>
    </row>
    <row r="40" spans="1:33" s="3" customFormat="1" ht="16.2" customHeight="1" x14ac:dyDescent="0.25"/>
    <row r="41" spans="1:33" ht="16.2" customHeight="1" thickBot="1" x14ac:dyDescent="0.3">
      <c r="A41" s="41"/>
      <c r="B41" s="16"/>
      <c r="C41" s="16"/>
      <c r="D41" s="16"/>
      <c r="E41" s="16"/>
      <c r="F41" s="16"/>
      <c r="G41" s="53"/>
      <c r="H41" s="53"/>
      <c r="I41" s="53"/>
      <c r="J41" s="53"/>
      <c r="K41" s="53"/>
      <c r="L41" s="53"/>
      <c r="M41" s="53"/>
      <c r="N41" s="53"/>
      <c r="O41" s="16"/>
      <c r="P41" s="16"/>
      <c r="Q41" s="16"/>
      <c r="R41" s="9" t="s">
        <v>134</v>
      </c>
      <c r="S41" s="16"/>
      <c r="T41" s="16"/>
      <c r="U41" s="16"/>
      <c r="V41" s="16"/>
      <c r="W41" s="16"/>
      <c r="X41" s="16"/>
      <c r="Y41" s="16"/>
      <c r="Z41" s="16"/>
      <c r="AA41" s="16"/>
      <c r="AB41" s="16"/>
      <c r="AC41" s="16"/>
      <c r="AD41" s="16"/>
      <c r="AE41" s="16"/>
      <c r="AF41" s="16"/>
      <c r="AG41" s="16"/>
    </row>
    <row r="42" spans="1:33" ht="16.2" customHeight="1" thickBot="1" x14ac:dyDescent="0.3">
      <c r="A42" s="41"/>
      <c r="B42" s="54" t="s">
        <v>53</v>
      </c>
      <c r="C42" s="55"/>
      <c r="D42" s="56"/>
      <c r="E42" s="54" t="s">
        <v>54</v>
      </c>
      <c r="F42" s="57"/>
      <c r="G42" s="58"/>
      <c r="H42" s="58"/>
      <c r="I42" s="59"/>
      <c r="J42" s="60"/>
      <c r="K42" s="61"/>
      <c r="L42" s="61"/>
      <c r="M42" s="61"/>
      <c r="N42" s="61"/>
      <c r="O42" s="305" t="s">
        <v>133</v>
      </c>
      <c r="P42" s="306"/>
      <c r="Q42" s="306"/>
      <c r="R42" s="62"/>
      <c r="S42" s="59"/>
      <c r="T42" s="59"/>
      <c r="U42" s="60"/>
      <c r="V42" s="56"/>
      <c r="W42" s="56"/>
      <c r="X42" s="56"/>
      <c r="Y42" s="305" t="s">
        <v>55</v>
      </c>
      <c r="Z42" s="306"/>
      <c r="AA42" s="306"/>
      <c r="AB42" s="306"/>
      <c r="AC42" s="62"/>
      <c r="AD42" s="59"/>
      <c r="AE42" s="216"/>
      <c r="AF42" s="217"/>
      <c r="AG42" s="16"/>
    </row>
    <row r="43" spans="1:33" ht="16.2" customHeight="1" x14ac:dyDescent="0.25">
      <c r="A43" s="41"/>
      <c r="B43" s="279" t="s">
        <v>120</v>
      </c>
      <c r="C43" s="310"/>
      <c r="D43" s="23"/>
      <c r="E43" s="279" t="s">
        <v>121</v>
      </c>
      <c r="F43" s="303"/>
      <c r="G43" s="303"/>
      <c r="H43" s="303"/>
      <c r="I43" s="303"/>
      <c r="J43" s="304"/>
      <c r="K43" s="16"/>
      <c r="L43" s="16"/>
      <c r="M43" s="16"/>
      <c r="N43" s="16"/>
      <c r="O43" s="279" t="s">
        <v>122</v>
      </c>
      <c r="P43" s="280"/>
      <c r="Q43" s="280"/>
      <c r="R43" s="303"/>
      <c r="S43" s="303"/>
      <c r="T43" s="303"/>
      <c r="U43" s="304"/>
      <c r="V43" s="16"/>
      <c r="W43" s="16"/>
      <c r="X43" s="41"/>
      <c r="Y43" s="279" t="s">
        <v>123</v>
      </c>
      <c r="Z43" s="280"/>
      <c r="AA43" s="280"/>
      <c r="AB43" s="280"/>
      <c r="AC43" s="303"/>
      <c r="AD43" s="303"/>
      <c r="AE43" s="303"/>
      <c r="AF43" s="304"/>
      <c r="AG43" s="41"/>
    </row>
    <row r="44" spans="1:33" ht="16.2" customHeight="1" x14ac:dyDescent="0.25">
      <c r="A44" s="41"/>
      <c r="B44" s="279" t="s">
        <v>124</v>
      </c>
      <c r="C44" s="284"/>
      <c r="D44" s="63"/>
      <c r="E44" s="279" t="s">
        <v>125</v>
      </c>
      <c r="F44" s="280"/>
      <c r="G44" s="280"/>
      <c r="H44" s="280"/>
      <c r="I44" s="280"/>
      <c r="J44" s="281"/>
      <c r="K44" s="16"/>
      <c r="L44" s="16"/>
      <c r="M44" s="16"/>
      <c r="N44" s="16"/>
      <c r="O44" s="279" t="s">
        <v>331</v>
      </c>
      <c r="P44" s="280"/>
      <c r="Q44" s="280"/>
      <c r="R44" s="280"/>
      <c r="S44" s="280"/>
      <c r="T44" s="280"/>
      <c r="U44" s="281"/>
      <c r="V44" s="16"/>
      <c r="W44" s="16"/>
      <c r="X44" s="16"/>
      <c r="Y44" s="279" t="s">
        <v>126</v>
      </c>
      <c r="Z44" s="280"/>
      <c r="AA44" s="280"/>
      <c r="AB44" s="280"/>
      <c r="AC44" s="280"/>
      <c r="AD44" s="280"/>
      <c r="AE44" s="280"/>
      <c r="AF44" s="281"/>
      <c r="AG44" s="16"/>
    </row>
    <row r="45" spans="1:33" ht="16.2" customHeight="1" x14ac:dyDescent="0.25">
      <c r="A45" s="41"/>
      <c r="B45" s="279" t="s">
        <v>131</v>
      </c>
      <c r="C45" s="284"/>
      <c r="D45" s="63"/>
      <c r="E45" s="279" t="s">
        <v>132</v>
      </c>
      <c r="F45" s="280"/>
      <c r="G45" s="280"/>
      <c r="H45" s="280"/>
      <c r="I45" s="280"/>
      <c r="J45" s="281"/>
      <c r="K45" s="16"/>
      <c r="L45" s="16"/>
      <c r="M45" s="16"/>
      <c r="N45" s="16"/>
      <c r="O45" s="279" t="s">
        <v>332</v>
      </c>
      <c r="P45" s="280"/>
      <c r="Q45" s="280"/>
      <c r="R45" s="280"/>
      <c r="S45" s="280"/>
      <c r="T45" s="280"/>
      <c r="U45" s="281"/>
      <c r="V45" s="16"/>
      <c r="W45" s="16"/>
      <c r="X45" s="16"/>
      <c r="Y45" s="279" t="s">
        <v>132</v>
      </c>
      <c r="Z45" s="280"/>
      <c r="AA45" s="280"/>
      <c r="AB45" s="280"/>
      <c r="AC45" s="280"/>
      <c r="AD45" s="280"/>
      <c r="AE45" s="280"/>
      <c r="AF45" s="281"/>
      <c r="AG45" s="16"/>
    </row>
    <row r="46" spans="1:33" ht="16.2" customHeight="1" x14ac:dyDescent="0.25">
      <c r="A46" s="41"/>
      <c r="B46" s="279" t="s">
        <v>128</v>
      </c>
      <c r="C46" s="281"/>
      <c r="D46" s="63"/>
      <c r="E46" s="279" t="s">
        <v>129</v>
      </c>
      <c r="F46" s="280"/>
      <c r="G46" s="280"/>
      <c r="H46" s="280"/>
      <c r="I46" s="280"/>
      <c r="J46" s="281"/>
      <c r="K46"/>
      <c r="L46"/>
      <c r="M46"/>
      <c r="N46"/>
      <c r="O46" s="279" t="s">
        <v>130</v>
      </c>
      <c r="P46" s="280"/>
      <c r="Q46" s="280"/>
      <c r="R46" s="280"/>
      <c r="S46" s="280"/>
      <c r="T46" s="280"/>
      <c r="U46" s="281"/>
      <c r="X46" s="16"/>
      <c r="Y46" s="279" t="s">
        <v>127</v>
      </c>
      <c r="Z46" s="280"/>
      <c r="AA46" s="280"/>
      <c r="AB46" s="280"/>
      <c r="AC46" s="280"/>
      <c r="AD46" s="280"/>
      <c r="AE46" s="280"/>
      <c r="AF46" s="281"/>
      <c r="AG46" s="16"/>
    </row>
    <row r="47" spans="1:33" ht="16.2" customHeight="1" x14ac:dyDescent="0.25">
      <c r="A47" s="41"/>
      <c r="B47" s="46"/>
      <c r="C47" s="47"/>
      <c r="D47" s="63"/>
      <c r="E47" s="64"/>
      <c r="F47" s="63"/>
      <c r="G47" s="63"/>
      <c r="H47" s="63"/>
      <c r="I47" s="23"/>
      <c r="J47" s="65"/>
      <c r="K47"/>
      <c r="L47"/>
      <c r="M47"/>
      <c r="N47"/>
      <c r="O47" s="66"/>
      <c r="U47" s="34"/>
      <c r="X47" s="16"/>
      <c r="Y47" s="45"/>
      <c r="Z47" s="16"/>
      <c r="AA47" s="16"/>
      <c r="AB47" s="16"/>
      <c r="AC47" s="16"/>
      <c r="AD47" s="16"/>
      <c r="AE47" s="16"/>
      <c r="AF47" s="50"/>
      <c r="AG47" s="16"/>
    </row>
    <row r="48" spans="1:33" ht="16.2" customHeight="1" x14ac:dyDescent="0.25">
      <c r="A48" s="41"/>
      <c r="B48" s="67"/>
      <c r="C48" s="50"/>
      <c r="D48" s="16"/>
      <c r="E48" s="67"/>
      <c r="F48" s="16"/>
      <c r="G48" s="16"/>
      <c r="H48" s="16"/>
      <c r="I48" s="16"/>
      <c r="J48" s="48"/>
      <c r="K48" s="16"/>
      <c r="L48" s="16"/>
      <c r="M48" s="42"/>
      <c r="N48" s="42"/>
      <c r="O48" s="49"/>
      <c r="P48" s="43"/>
      <c r="Q48" s="43"/>
      <c r="R48" s="43"/>
      <c r="S48" s="43"/>
      <c r="T48" s="43"/>
      <c r="U48" s="68"/>
      <c r="V48" s="43"/>
      <c r="W48" s="43"/>
      <c r="X48" s="43"/>
      <c r="Y48" s="49"/>
      <c r="Z48" s="43"/>
      <c r="AA48" s="43"/>
      <c r="AB48" s="43"/>
      <c r="AC48" s="43"/>
      <c r="AD48" s="43"/>
      <c r="AE48" s="43"/>
      <c r="AF48" s="68"/>
      <c r="AG48" s="43"/>
    </row>
    <row r="49" spans="1:33" ht="16.2" customHeight="1" x14ac:dyDescent="0.25">
      <c r="A49" s="44"/>
      <c r="B49" s="69"/>
      <c r="C49" s="70"/>
      <c r="D49" s="71"/>
      <c r="E49" s="69"/>
      <c r="F49" s="71"/>
      <c r="G49" s="71"/>
      <c r="H49" s="71"/>
      <c r="I49" s="71"/>
      <c r="J49" s="72"/>
      <c r="K49" s="44"/>
      <c r="L49" s="44"/>
      <c r="M49" s="44"/>
      <c r="N49" s="44"/>
      <c r="O49" s="49"/>
      <c r="P49" s="43"/>
      <c r="Q49" s="43"/>
      <c r="R49" s="43"/>
      <c r="S49" s="43"/>
      <c r="T49" s="43"/>
      <c r="U49" s="68"/>
      <c r="V49" s="43"/>
      <c r="W49" s="43"/>
      <c r="X49" s="43"/>
      <c r="Y49" s="49"/>
      <c r="Z49" s="43"/>
      <c r="AA49" s="43"/>
      <c r="AB49" s="43"/>
      <c r="AC49" s="43"/>
      <c r="AD49" s="43"/>
      <c r="AE49" s="43"/>
      <c r="AF49" s="68"/>
      <c r="AG49" s="43"/>
    </row>
    <row r="50" spans="1:33" ht="16.2" customHeight="1" x14ac:dyDescent="0.25">
      <c r="A50" s="41"/>
      <c r="B50" s="279" t="s">
        <v>56</v>
      </c>
      <c r="C50" s="284"/>
      <c r="D50" s="22"/>
      <c r="E50" s="279" t="s">
        <v>57</v>
      </c>
      <c r="F50" s="280"/>
      <c r="G50" s="280"/>
      <c r="H50" s="280"/>
      <c r="I50" s="280"/>
      <c r="J50" s="281"/>
      <c r="K50" s="22"/>
      <c r="L50" s="22"/>
      <c r="M50" s="53"/>
      <c r="N50" s="53"/>
      <c r="O50" s="279" t="s">
        <v>333</v>
      </c>
      <c r="P50" s="280"/>
      <c r="Q50" s="280"/>
      <c r="R50" s="280"/>
      <c r="S50" s="280"/>
      <c r="T50" s="280"/>
      <c r="U50" s="281"/>
      <c r="V50" s="22"/>
      <c r="W50" s="16"/>
      <c r="X50" s="16"/>
      <c r="Y50" s="279" t="s">
        <v>58</v>
      </c>
      <c r="Z50" s="280"/>
      <c r="AA50" s="280"/>
      <c r="AB50" s="280"/>
      <c r="AC50" s="280"/>
      <c r="AD50" s="280"/>
      <c r="AE50" s="280"/>
      <c r="AF50" s="281"/>
      <c r="AG50" s="16"/>
    </row>
    <row r="51" spans="1:33" ht="16.2" customHeight="1" x14ac:dyDescent="0.25">
      <c r="A51" s="41"/>
      <c r="B51" s="279" t="s">
        <v>59</v>
      </c>
      <c r="C51" s="284"/>
      <c r="D51" s="22"/>
      <c r="E51" s="279" t="s">
        <v>60</v>
      </c>
      <c r="F51" s="280"/>
      <c r="G51" s="280"/>
      <c r="H51" s="280"/>
      <c r="I51" s="280"/>
      <c r="J51" s="281"/>
      <c r="K51" s="22"/>
      <c r="L51" s="22"/>
      <c r="M51" s="53"/>
      <c r="N51" s="53"/>
      <c r="O51" s="279" t="s">
        <v>334</v>
      </c>
      <c r="P51" s="280"/>
      <c r="Q51" s="280"/>
      <c r="R51" s="280"/>
      <c r="S51" s="280"/>
      <c r="T51" s="280"/>
      <c r="U51" s="281"/>
      <c r="V51" s="22"/>
      <c r="W51" s="16"/>
      <c r="X51" s="16"/>
      <c r="Y51" s="279" t="s">
        <v>61</v>
      </c>
      <c r="Z51" s="280"/>
      <c r="AA51" s="280"/>
      <c r="AB51" s="280"/>
      <c r="AC51" s="280"/>
      <c r="AD51" s="280"/>
      <c r="AE51" s="280"/>
      <c r="AF51" s="281"/>
      <c r="AG51" s="16"/>
    </row>
    <row r="52" spans="1:33" ht="16.2" customHeight="1" thickBot="1" x14ac:dyDescent="0.3">
      <c r="A52" s="41"/>
      <c r="B52" s="275" t="s">
        <v>62</v>
      </c>
      <c r="C52" s="276"/>
      <c r="D52" s="22"/>
      <c r="E52" s="279" t="s">
        <v>62</v>
      </c>
      <c r="F52" s="280"/>
      <c r="G52" s="280"/>
      <c r="H52" s="280"/>
      <c r="I52" s="280"/>
      <c r="J52" s="281"/>
      <c r="K52" s="22"/>
      <c r="L52" s="22"/>
      <c r="M52" s="53"/>
      <c r="N52" s="53"/>
      <c r="O52" s="279" t="s">
        <v>63</v>
      </c>
      <c r="P52" s="280"/>
      <c r="Q52" s="280"/>
      <c r="R52" s="280"/>
      <c r="S52" s="280"/>
      <c r="T52" s="280"/>
      <c r="U52" s="281"/>
      <c r="V52" s="22"/>
      <c r="W52" s="16"/>
      <c r="X52" s="16"/>
      <c r="Y52" s="279" t="s">
        <v>64</v>
      </c>
      <c r="Z52" s="280"/>
      <c r="AA52" s="280"/>
      <c r="AB52" s="280"/>
      <c r="AC52" s="280"/>
      <c r="AD52" s="280"/>
      <c r="AE52" s="280"/>
      <c r="AF52" s="281"/>
      <c r="AG52" s="16"/>
    </row>
    <row r="53" spans="1:33" ht="16.2" customHeight="1" thickBot="1" x14ac:dyDescent="0.3">
      <c r="A53" s="41"/>
      <c r="B53" s="73"/>
      <c r="C53" s="73"/>
      <c r="D53" s="22"/>
      <c r="E53" s="275" t="s">
        <v>65</v>
      </c>
      <c r="F53" s="282"/>
      <c r="G53" s="282"/>
      <c r="H53" s="282"/>
      <c r="I53" s="282"/>
      <c r="J53" s="283"/>
      <c r="K53" s="22"/>
      <c r="L53" s="22"/>
      <c r="M53" s="53"/>
      <c r="N53" s="53"/>
      <c r="O53" s="275" t="s">
        <v>66</v>
      </c>
      <c r="P53" s="282"/>
      <c r="Q53" s="282"/>
      <c r="R53" s="282"/>
      <c r="S53" s="282"/>
      <c r="T53" s="282"/>
      <c r="U53" s="283"/>
      <c r="V53" s="22"/>
      <c r="W53" s="16"/>
      <c r="X53" s="16"/>
      <c r="Y53" s="275" t="s">
        <v>67</v>
      </c>
      <c r="Z53" s="282"/>
      <c r="AA53" s="282"/>
      <c r="AB53" s="282"/>
      <c r="AC53" s="282"/>
      <c r="AD53" s="282"/>
      <c r="AE53" s="282"/>
      <c r="AF53" s="283"/>
      <c r="AG53" s="16"/>
    </row>
    <row r="54" spans="1:33" ht="16.2" customHeight="1" x14ac:dyDescent="0.25">
      <c r="A54" s="41"/>
      <c r="B54" s="73"/>
      <c r="C54" s="16"/>
      <c r="D54" s="16"/>
      <c r="E54" s="16"/>
      <c r="F54" s="16"/>
      <c r="G54" s="53"/>
      <c r="H54" s="53"/>
      <c r="I54" s="53"/>
      <c r="J54" s="53"/>
      <c r="K54" s="53"/>
      <c r="L54" s="53"/>
      <c r="M54" s="53"/>
      <c r="N54" s="53"/>
      <c r="O54" s="16"/>
      <c r="P54" s="16"/>
      <c r="Q54" s="16"/>
      <c r="R54" s="16"/>
      <c r="S54" s="16"/>
      <c r="T54" s="16"/>
      <c r="U54" s="16"/>
      <c r="V54" s="16"/>
      <c r="W54" s="16"/>
      <c r="X54" s="16"/>
      <c r="Y54" s="16"/>
      <c r="Z54" s="16"/>
      <c r="AA54" s="16"/>
      <c r="AB54" s="16"/>
      <c r="AC54" s="16"/>
      <c r="AD54" s="16"/>
      <c r="AE54" s="16"/>
      <c r="AF54" s="16"/>
      <c r="AG54" s="16"/>
    </row>
    <row r="55" spans="1:33" ht="16.2" customHeight="1" x14ac:dyDescent="0.25">
      <c r="A55" s="41"/>
      <c r="B55" s="73"/>
      <c r="C55" s="16"/>
      <c r="D55" s="63"/>
      <c r="E55" s="277" t="s">
        <v>52</v>
      </c>
      <c r="F55" s="278"/>
      <c r="G55" s="278"/>
      <c r="H55" s="278"/>
      <c r="I55" s="278"/>
      <c r="J55" s="278"/>
      <c r="K55" s="278"/>
      <c r="L55" s="278"/>
      <c r="M55" s="278"/>
      <c r="N55" s="278"/>
      <c r="O55" s="278"/>
      <c r="P55" s="278"/>
      <c r="Q55" s="278"/>
      <c r="R55" s="278"/>
      <c r="S55" s="278"/>
      <c r="T55" s="278"/>
      <c r="U55" s="278"/>
      <c r="V55" s="16"/>
      <c r="W55" s="16"/>
      <c r="X55" s="16"/>
      <c r="Y55" s="16"/>
      <c r="Z55" s="16"/>
      <c r="AA55" s="16"/>
      <c r="AB55" s="16"/>
      <c r="AC55" s="16"/>
      <c r="AD55" s="16"/>
      <c r="AE55" s="16"/>
      <c r="AF55" s="16"/>
      <c r="AG55" s="16"/>
    </row>
    <row r="56" spans="1:33" ht="16.2" customHeight="1" x14ac:dyDescent="0.25">
      <c r="A56" s="41"/>
      <c r="B56" s="16"/>
      <c r="C56" s="16"/>
      <c r="D56" s="63"/>
      <c r="E56" s="63"/>
      <c r="F56" s="63"/>
      <c r="G56" s="63"/>
      <c r="H56" s="63"/>
      <c r="I56" s="23"/>
      <c r="J56" s="22"/>
      <c r="K56" s="16"/>
      <c r="L56" s="16"/>
      <c r="M56" s="16"/>
      <c r="N56" s="16"/>
      <c r="O56" s="16"/>
      <c r="P56" s="16"/>
      <c r="Q56" s="16"/>
      <c r="R56" s="16"/>
      <c r="S56" s="16"/>
      <c r="T56" s="16"/>
      <c r="U56" s="16"/>
      <c r="V56" s="16"/>
      <c r="W56" s="16"/>
      <c r="X56" s="16"/>
      <c r="Y56" s="16"/>
      <c r="Z56" s="16"/>
      <c r="AA56" s="16"/>
      <c r="AB56" s="16"/>
      <c r="AC56" s="16"/>
      <c r="AD56" s="16"/>
      <c r="AE56" s="16"/>
      <c r="AF56" s="16"/>
      <c r="AG56" s="16"/>
    </row>
    <row r="57" spans="1:33" ht="16.2" customHeight="1" x14ac:dyDescent="0.25">
      <c r="A57" s="41"/>
      <c r="B57" s="16"/>
      <c r="C57" s="16"/>
      <c r="D57" s="23"/>
      <c r="E57" s="23"/>
      <c r="F57" s="23"/>
      <c r="G57" s="23"/>
      <c r="H57" s="23"/>
      <c r="I57" s="23"/>
      <c r="J57" s="23"/>
      <c r="K57" s="16"/>
      <c r="L57" s="16"/>
      <c r="M57" s="16"/>
      <c r="N57" s="16"/>
      <c r="O57" s="16"/>
      <c r="P57" s="16"/>
      <c r="Q57" s="16"/>
      <c r="R57" s="16"/>
      <c r="S57" s="16"/>
      <c r="T57" s="16"/>
      <c r="U57" s="16"/>
      <c r="V57" s="16"/>
      <c r="W57" s="16"/>
      <c r="X57" s="43"/>
      <c r="Y57" s="43"/>
      <c r="Z57" s="43"/>
      <c r="AA57" s="43"/>
      <c r="AB57" s="43"/>
      <c r="AC57" s="43"/>
      <c r="AD57" s="43"/>
      <c r="AE57" s="43"/>
      <c r="AF57" s="43"/>
      <c r="AG57" s="43"/>
    </row>
    <row r="58" spans="1:33" ht="16.2" customHeight="1" x14ac:dyDescent="0.25">
      <c r="D58" s="63"/>
      <c r="E58" s="63"/>
      <c r="F58" s="63"/>
      <c r="G58" s="63"/>
      <c r="H58" s="63"/>
      <c r="I58" s="23"/>
      <c r="J58" s="22"/>
      <c r="K58" s="16"/>
      <c r="L58" s="16"/>
      <c r="M58" s="16"/>
      <c r="N58" s="16"/>
      <c r="O58" s="16"/>
      <c r="P58" s="16"/>
      <c r="Q58" s="16"/>
      <c r="R58" s="16"/>
      <c r="S58" s="16"/>
      <c r="T58" s="16"/>
      <c r="U58" s="16"/>
      <c r="V58" s="16"/>
      <c r="W58" s="16"/>
    </row>
    <row r="59" spans="1:33" ht="16.2" customHeight="1" x14ac:dyDescent="0.25">
      <c r="D59" s="63"/>
      <c r="E59" s="63"/>
      <c r="F59" s="63"/>
      <c r="G59" s="63"/>
      <c r="H59" s="63"/>
      <c r="I59" s="23"/>
      <c r="J59" s="22"/>
      <c r="K59" s="16"/>
      <c r="L59" s="16"/>
      <c r="M59" s="16"/>
      <c r="N59" s="16"/>
      <c r="O59" s="16"/>
      <c r="P59" s="16"/>
      <c r="Q59" s="16"/>
      <c r="R59" s="16"/>
      <c r="S59" s="16"/>
      <c r="T59" s="16"/>
      <c r="U59" s="16"/>
      <c r="V59" s="16"/>
      <c r="W59" s="16"/>
    </row>
    <row r="60" spans="1:33" ht="16.2" customHeight="1" x14ac:dyDescent="0.25">
      <c r="D60" s="63"/>
      <c r="E60" s="63"/>
      <c r="F60" s="63"/>
      <c r="G60" s="63"/>
      <c r="H60" s="63"/>
      <c r="I60" s="23"/>
      <c r="J60" s="22"/>
      <c r="K60"/>
      <c r="L60"/>
      <c r="M60"/>
      <c r="N60"/>
    </row>
    <row r="61" spans="1:33" ht="16.2" customHeight="1" x14ac:dyDescent="0.25">
      <c r="B61" s="29"/>
      <c r="C61" s="29"/>
      <c r="D61" s="63"/>
      <c r="E61" s="63"/>
      <c r="F61" s="63"/>
      <c r="G61" s="63"/>
      <c r="H61" s="63"/>
      <c r="I61" s="23"/>
      <c r="J61" s="22"/>
      <c r="K61"/>
      <c r="L61"/>
      <c r="M61"/>
      <c r="N61"/>
      <c r="X61" s="29"/>
      <c r="Y61" s="29"/>
      <c r="Z61" s="29"/>
      <c r="AA61" s="29"/>
      <c r="AB61" s="29"/>
    </row>
    <row r="62" spans="1:33" ht="16.2" customHeight="1" x14ac:dyDescent="0.25">
      <c r="B62" s="39"/>
      <c r="C62" s="39"/>
      <c r="D62" s="74"/>
      <c r="E62" s="39"/>
      <c r="F62" s="39"/>
      <c r="G62" s="39"/>
      <c r="H62" s="39"/>
      <c r="I62" s="39"/>
      <c r="J62" s="75"/>
      <c r="K62" s="74"/>
      <c r="L62" s="74"/>
      <c r="M62" s="3"/>
      <c r="N62" s="3"/>
      <c r="O62" s="39"/>
      <c r="P62" s="3"/>
      <c r="Q62" s="3"/>
      <c r="R62" s="3"/>
      <c r="S62" s="3"/>
      <c r="T62" s="3"/>
      <c r="U62" s="3"/>
      <c r="V62" s="74"/>
      <c r="W62" s="3"/>
      <c r="X62" s="3"/>
      <c r="Y62" s="39"/>
      <c r="Z62" s="3"/>
      <c r="AA62" s="3"/>
      <c r="AB62" s="3"/>
      <c r="AC62" s="3"/>
      <c r="AD62" s="3"/>
      <c r="AE62" s="3"/>
      <c r="AF62" s="3"/>
      <c r="AG62" s="3"/>
    </row>
    <row r="63" spans="1:33" ht="16.2" customHeight="1" x14ac:dyDescent="0.25">
      <c r="B63" s="27"/>
      <c r="C63" s="27"/>
      <c r="D63" s="21"/>
      <c r="E63" s="27"/>
      <c r="F63" s="27"/>
      <c r="G63" s="27"/>
      <c r="H63" s="27"/>
      <c r="I63" s="27"/>
      <c r="J63" s="28"/>
      <c r="K63" s="21"/>
      <c r="L63" s="21"/>
      <c r="O63" s="27"/>
      <c r="V63" s="21"/>
      <c r="Y63" s="27"/>
    </row>
    <row r="64" spans="1:33" ht="16.2" customHeight="1" x14ac:dyDescent="0.25">
      <c r="B64" s="27"/>
      <c r="C64" s="27"/>
      <c r="D64" s="21"/>
      <c r="E64" s="27"/>
      <c r="F64" s="27"/>
      <c r="G64" s="27"/>
      <c r="H64" s="27"/>
      <c r="I64" s="27"/>
      <c r="J64" s="28"/>
      <c r="K64" s="21"/>
      <c r="L64" s="21"/>
      <c r="O64" s="27"/>
      <c r="V64" s="21"/>
      <c r="Y64" s="27"/>
    </row>
    <row r="65" spans="2:25" ht="16.2" customHeight="1" x14ac:dyDescent="0.25">
      <c r="B65" s="27"/>
      <c r="C65" s="27"/>
      <c r="D65" s="21"/>
      <c r="E65" s="27"/>
      <c r="F65" s="27"/>
      <c r="G65" s="27"/>
      <c r="H65" s="27"/>
      <c r="I65" s="27"/>
      <c r="J65" s="28"/>
      <c r="K65" s="21"/>
      <c r="L65" s="21"/>
      <c r="O65" s="27"/>
      <c r="V65" s="21"/>
      <c r="Y65" s="27"/>
    </row>
    <row r="66" spans="2:25" ht="16.2" customHeight="1" x14ac:dyDescent="0.25">
      <c r="B66" s="25"/>
      <c r="C66" s="26"/>
      <c r="D66" s="21"/>
      <c r="E66" s="27"/>
      <c r="F66" s="27"/>
      <c r="G66" s="27"/>
      <c r="H66" s="27"/>
      <c r="I66" s="27"/>
      <c r="J66" s="28"/>
      <c r="K66" s="21"/>
      <c r="L66" s="21"/>
      <c r="O66" s="27"/>
      <c r="V66" s="21"/>
      <c r="Y66" s="27"/>
    </row>
    <row r="67" spans="2:25" ht="16.2" customHeight="1" x14ac:dyDescent="0.25"/>
  </sheetData>
  <sheetProtection password="C75A" sheet="1" objects="1" scenarios="1" selectLockedCells="1"/>
  <mergeCells count="51">
    <mergeCell ref="Z26:AG26"/>
    <mergeCell ref="W27:AG27"/>
    <mergeCell ref="Q27:V27"/>
    <mergeCell ref="Y44:AF44"/>
    <mergeCell ref="Y43:AF43"/>
    <mergeCell ref="O43:U43"/>
    <mergeCell ref="E43:J43"/>
    <mergeCell ref="C28:D28"/>
    <mergeCell ref="Y42:AB42"/>
    <mergeCell ref="O42:Q42"/>
    <mergeCell ref="W28:AF31"/>
    <mergeCell ref="B43:C43"/>
    <mergeCell ref="E29:I31"/>
    <mergeCell ref="J29:P31"/>
    <mergeCell ref="B1:B2"/>
    <mergeCell ref="C27:D27"/>
    <mergeCell ref="E27:I27"/>
    <mergeCell ref="E38:V38"/>
    <mergeCell ref="Q28:V28"/>
    <mergeCell ref="J27:P27"/>
    <mergeCell ref="E28:I28"/>
    <mergeCell ref="E32:V32"/>
    <mergeCell ref="J28:P28"/>
    <mergeCell ref="Q29:V31"/>
    <mergeCell ref="Y53:AF53"/>
    <mergeCell ref="Y45:AF45"/>
    <mergeCell ref="Y46:AF46"/>
    <mergeCell ref="Y51:AF51"/>
    <mergeCell ref="Y50:AF50"/>
    <mergeCell ref="Y52:AF52"/>
    <mergeCell ref="B44:C44"/>
    <mergeCell ref="B45:C45"/>
    <mergeCell ref="O44:U44"/>
    <mergeCell ref="O45:U45"/>
    <mergeCell ref="E45:J45"/>
    <mergeCell ref="E44:J44"/>
    <mergeCell ref="O51:U51"/>
    <mergeCell ref="B46:C46"/>
    <mergeCell ref="B50:C50"/>
    <mergeCell ref="E46:J46"/>
    <mergeCell ref="B51:C51"/>
    <mergeCell ref="E51:J51"/>
    <mergeCell ref="O46:U46"/>
    <mergeCell ref="O50:U50"/>
    <mergeCell ref="E50:J50"/>
    <mergeCell ref="B52:C52"/>
    <mergeCell ref="E55:U55"/>
    <mergeCell ref="O52:U52"/>
    <mergeCell ref="E53:J53"/>
    <mergeCell ref="O53:U53"/>
    <mergeCell ref="E52:J52"/>
  </mergeCells>
  <phoneticPr fontId="4" type="noConversion"/>
  <dataValidations count="2">
    <dataValidation errorStyle="information" allowBlank="1" showInputMessage="1" showErrorMessage="1" error="Änderungen nur in den Stammdaten möglich!" sqref="AH6:AH25" xr:uid="{00000000-0002-0000-0100-000000000000}"/>
    <dataValidation type="whole" operator="equal" allowBlank="1" showInputMessage="1" showErrorMessage="1" error="Die eingetragene Zahl entspricht nicht dem angestrebten Grad oder kein Judoka in dieser Zeile!" prompt="Bei bestandener Prüfung 7, 6, 5 oder 4 eintragen!" sqref="AG6:AG25" xr:uid="{00000000-0002-0000-0100-000001000000}">
      <formula1>AH6</formula1>
    </dataValidation>
  </dataValidations>
  <pageMargins left="0.39370078740157483" right="0.39370078740157483" top="0.39370078740157483" bottom="0.39370078740157483"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indexed="22"/>
  </sheetPr>
  <dimension ref="A1:AO59"/>
  <sheetViews>
    <sheetView zoomScale="120" workbookViewId="0">
      <selection activeCell="F6" sqref="F6"/>
    </sheetView>
  </sheetViews>
  <sheetFormatPr baseColWidth="10" defaultColWidth="11.5546875" defaultRowHeight="13.2" x14ac:dyDescent="0.25"/>
  <cols>
    <col min="1" max="1" width="2.88671875" style="3" customWidth="1"/>
    <col min="2" max="2" width="9.6640625" customWidth="1"/>
    <col min="5" max="5" width="9.33203125" customWidth="1"/>
    <col min="6" max="6" width="2.44140625" customWidth="1"/>
    <col min="7" max="12" width="2.44140625" style="1" customWidth="1"/>
    <col min="13" max="41" width="2.44140625" customWidth="1"/>
  </cols>
  <sheetData>
    <row r="1" spans="1:41" ht="6" customHeight="1" x14ac:dyDescent="0.25">
      <c r="B1" s="259"/>
    </row>
    <row r="2" spans="1:41" ht="13.2" customHeight="1" x14ac:dyDescent="0.25">
      <c r="B2" s="259"/>
      <c r="F2" s="2"/>
      <c r="J2" s="2"/>
      <c r="M2" s="3" t="s">
        <v>0</v>
      </c>
    </row>
    <row r="3" spans="1:41" ht="10.199999999999999" customHeight="1" x14ac:dyDescent="0.25">
      <c r="F3" s="2"/>
      <c r="J3" s="2"/>
      <c r="M3" s="171" t="s">
        <v>68</v>
      </c>
    </row>
    <row r="4" spans="1:41" s="30" customFormat="1" ht="6" customHeight="1" thickBot="1" x14ac:dyDescent="0.3">
      <c r="E4" s="31"/>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row>
    <row r="5" spans="1:41" s="20" customFormat="1" ht="111.6" customHeight="1" thickBot="1" x14ac:dyDescent="0.3">
      <c r="A5" s="139" t="s">
        <v>1</v>
      </c>
      <c r="B5" s="33" t="s">
        <v>5</v>
      </c>
      <c r="C5" s="33" t="s">
        <v>2</v>
      </c>
      <c r="D5" s="33" t="s">
        <v>3</v>
      </c>
      <c r="E5" s="126" t="s">
        <v>4</v>
      </c>
      <c r="F5" s="144" t="s">
        <v>30</v>
      </c>
      <c r="G5" s="141" t="s">
        <v>69</v>
      </c>
      <c r="H5" s="145" t="s">
        <v>70</v>
      </c>
      <c r="I5" s="143" t="s">
        <v>71</v>
      </c>
      <c r="J5" s="180" t="s">
        <v>72</v>
      </c>
      <c r="K5" s="180" t="s">
        <v>73</v>
      </c>
      <c r="L5" s="143" t="s">
        <v>74</v>
      </c>
      <c r="M5" s="143" t="s">
        <v>75</v>
      </c>
      <c r="N5" s="180" t="s">
        <v>76</v>
      </c>
      <c r="O5" s="180" t="s">
        <v>77</v>
      </c>
      <c r="P5" s="143" t="s">
        <v>78</v>
      </c>
      <c r="Q5" s="143" t="s">
        <v>144</v>
      </c>
      <c r="R5" s="180" t="s">
        <v>79</v>
      </c>
      <c r="S5" s="181" t="s">
        <v>80</v>
      </c>
      <c r="T5" s="138" t="s">
        <v>81</v>
      </c>
      <c r="U5" s="141" t="s">
        <v>82</v>
      </c>
      <c r="V5" s="145" t="s">
        <v>83</v>
      </c>
      <c r="W5" s="143" t="s">
        <v>84</v>
      </c>
      <c r="X5" s="180" t="s">
        <v>85</v>
      </c>
      <c r="Y5" s="180" t="s">
        <v>86</v>
      </c>
      <c r="Z5" s="143" t="s">
        <v>87</v>
      </c>
      <c r="AA5" s="143" t="s">
        <v>88</v>
      </c>
      <c r="AB5" s="180" t="s">
        <v>89</v>
      </c>
      <c r="AC5" s="180" t="s">
        <v>90</v>
      </c>
      <c r="AD5" s="143" t="s">
        <v>91</v>
      </c>
      <c r="AE5" s="143" t="s">
        <v>92</v>
      </c>
      <c r="AF5" s="180" t="s">
        <v>93</v>
      </c>
      <c r="AG5" s="179" t="s">
        <v>94</v>
      </c>
      <c r="AH5" s="144" t="s">
        <v>48</v>
      </c>
      <c r="AI5" s="144" t="s">
        <v>95</v>
      </c>
      <c r="AJ5" s="144" t="s">
        <v>96</v>
      </c>
      <c r="AK5" s="144" t="s">
        <v>97</v>
      </c>
      <c r="AL5" s="144" t="s">
        <v>98</v>
      </c>
      <c r="AM5" s="138" t="s">
        <v>99</v>
      </c>
      <c r="AN5" s="138" t="s">
        <v>100</v>
      </c>
      <c r="AO5" s="125" t="s">
        <v>303</v>
      </c>
    </row>
    <row r="6" spans="1:41" ht="13.95" customHeight="1" x14ac:dyDescent="0.25">
      <c r="A6" s="127">
        <v>1</v>
      </c>
      <c r="B6" s="128" t="str">
        <f>IF(AND(+Stammdaten!E2&lt;4,+Stammdaten!E2&gt;0),+Stammdaten!A2,"")</f>
        <v/>
      </c>
      <c r="C6" s="129" t="str">
        <f>IF(AND(+Stammdaten!E2&lt;4,+Stammdaten!E2&gt;0),+Stammdaten!B2,"")</f>
        <v/>
      </c>
      <c r="D6" s="129" t="str">
        <f>IF(AND(+Stammdaten!E2&lt;4,+Stammdaten!E2&gt;0),+Stammdaten!C2,"")</f>
        <v/>
      </c>
      <c r="E6" s="130" t="str">
        <f>IF(AND(+Stammdaten!E2&lt;4,+Stammdaten!E2&gt;0),+Stammdaten!D2,"")</f>
        <v/>
      </c>
      <c r="F6" s="109"/>
      <c r="G6" s="110"/>
      <c r="H6" s="110"/>
      <c r="I6" s="110"/>
      <c r="J6" s="110"/>
      <c r="K6" s="110"/>
      <c r="L6" s="110"/>
      <c r="M6" s="110"/>
      <c r="N6" s="110"/>
      <c r="O6" s="110"/>
      <c r="P6" s="110"/>
      <c r="Q6" s="110"/>
      <c r="R6" s="110"/>
      <c r="S6" s="110"/>
      <c r="T6" s="110"/>
      <c r="U6" s="110"/>
      <c r="V6" s="110"/>
      <c r="W6" s="110"/>
      <c r="X6" s="110"/>
      <c r="Y6" s="110"/>
      <c r="Z6" s="110"/>
      <c r="AA6" s="110"/>
      <c r="AB6" s="110"/>
      <c r="AC6" s="110"/>
      <c r="AD6" s="110"/>
      <c r="AE6" s="112"/>
      <c r="AF6" s="112"/>
      <c r="AG6" s="112"/>
      <c r="AH6" s="112"/>
      <c r="AI6" s="112"/>
      <c r="AJ6" s="112"/>
      <c r="AK6" s="112"/>
      <c r="AL6" s="112"/>
      <c r="AM6" s="112"/>
      <c r="AN6" s="146"/>
      <c r="AO6" s="140" t="str">
        <f>IF(AND(+Stammdaten!E2&lt;4,+Stammdaten!E2&gt;0),+Stammdaten!E2,"")</f>
        <v/>
      </c>
    </row>
    <row r="7" spans="1:41" ht="13.95" customHeight="1" x14ac:dyDescent="0.25">
      <c r="A7" s="7">
        <v>2</v>
      </c>
      <c r="B7" s="17" t="str">
        <f>IF(AND(+Stammdaten!E3&lt;4,+Stammdaten!E3&gt;0),+Stammdaten!A3,"")</f>
        <v/>
      </c>
      <c r="C7" s="18" t="str">
        <f>IF(AND(+Stammdaten!E3&lt;4,+Stammdaten!E3&gt;0),+Stammdaten!B3,"")</f>
        <v/>
      </c>
      <c r="D7" s="18" t="str">
        <f>IF(AND(+Stammdaten!E3&lt;4,+Stammdaten!E3&gt;0),+Stammdaten!C3,"")</f>
        <v/>
      </c>
      <c r="E7" s="19" t="str">
        <f>IF(AND(+Stammdaten!E3&lt;4,+Stammdaten!E3&gt;0),+Stammdaten!D3,"")</f>
        <v/>
      </c>
      <c r="F7" s="113"/>
      <c r="G7" s="114"/>
      <c r="H7" s="114"/>
      <c r="I7" s="114"/>
      <c r="J7" s="114"/>
      <c r="K7" s="114"/>
      <c r="L7" s="114"/>
      <c r="M7" s="114"/>
      <c r="N7" s="114"/>
      <c r="O7" s="114"/>
      <c r="P7" s="114"/>
      <c r="Q7" s="114"/>
      <c r="R7" s="114"/>
      <c r="S7" s="114"/>
      <c r="T7" s="114"/>
      <c r="U7" s="114"/>
      <c r="V7" s="114"/>
      <c r="W7" s="114"/>
      <c r="X7" s="114"/>
      <c r="Y7" s="114"/>
      <c r="Z7" s="114"/>
      <c r="AA7" s="114"/>
      <c r="AB7" s="114"/>
      <c r="AC7" s="114"/>
      <c r="AD7" s="114"/>
      <c r="AE7" s="115"/>
      <c r="AF7" s="115"/>
      <c r="AG7" s="115"/>
      <c r="AH7" s="115"/>
      <c r="AI7" s="115"/>
      <c r="AJ7" s="115"/>
      <c r="AK7" s="115"/>
      <c r="AL7" s="115"/>
      <c r="AM7" s="115"/>
      <c r="AN7" s="147"/>
      <c r="AO7" s="140" t="str">
        <f>IF(AND(+Stammdaten!E3&lt;4,+Stammdaten!E3&gt;0),+Stammdaten!E3,"")</f>
        <v/>
      </c>
    </row>
    <row r="8" spans="1:41" ht="13.95" customHeight="1" x14ac:dyDescent="0.25">
      <c r="A8" s="7">
        <v>3</v>
      </c>
      <c r="B8" s="17" t="str">
        <f>IF(AND(+Stammdaten!E4&lt;4,+Stammdaten!E4&gt;0),+Stammdaten!A4,"")</f>
        <v/>
      </c>
      <c r="C8" s="18" t="str">
        <f>IF(AND(+Stammdaten!E4&lt;4,+Stammdaten!E4&gt;0),+Stammdaten!B4,"")</f>
        <v/>
      </c>
      <c r="D8" s="18" t="str">
        <f>IF(AND(+Stammdaten!E4&lt;4,+Stammdaten!E4&gt;0),+Stammdaten!C4,"")</f>
        <v/>
      </c>
      <c r="E8" s="19" t="str">
        <f>IF(AND(+Stammdaten!E4&lt;4,+Stammdaten!E4&gt;0),+Stammdaten!D4,"")</f>
        <v/>
      </c>
      <c r="F8" s="113"/>
      <c r="G8" s="114"/>
      <c r="H8" s="114"/>
      <c r="I8" s="114"/>
      <c r="J8" s="114"/>
      <c r="K8" s="114"/>
      <c r="L8" s="114"/>
      <c r="M8" s="114"/>
      <c r="N8" s="114"/>
      <c r="O8" s="114"/>
      <c r="P8" s="114"/>
      <c r="Q8" s="114"/>
      <c r="R8" s="114"/>
      <c r="S8" s="114"/>
      <c r="T8" s="114"/>
      <c r="U8" s="114"/>
      <c r="V8" s="114"/>
      <c r="W8" s="114"/>
      <c r="X8" s="114"/>
      <c r="Y8" s="114"/>
      <c r="Z8" s="114"/>
      <c r="AA8" s="114"/>
      <c r="AB8" s="114"/>
      <c r="AC8" s="114"/>
      <c r="AD8" s="114"/>
      <c r="AE8" s="115"/>
      <c r="AF8" s="115"/>
      <c r="AG8" s="115"/>
      <c r="AH8" s="115"/>
      <c r="AI8" s="115"/>
      <c r="AJ8" s="115"/>
      <c r="AK8" s="115"/>
      <c r="AL8" s="115"/>
      <c r="AM8" s="115"/>
      <c r="AN8" s="147"/>
      <c r="AO8" s="140" t="str">
        <f>IF(AND(+Stammdaten!E4&lt;4,+Stammdaten!E4&gt;0),+Stammdaten!E4,"")</f>
        <v/>
      </c>
    </row>
    <row r="9" spans="1:41" ht="13.95" customHeight="1" x14ac:dyDescent="0.25">
      <c r="A9" s="7">
        <v>4</v>
      </c>
      <c r="B9" s="17" t="str">
        <f>IF(AND(+Stammdaten!E5&lt;4,+Stammdaten!E5&gt;0),+Stammdaten!A5,"")</f>
        <v/>
      </c>
      <c r="C9" s="18" t="str">
        <f>IF(AND(+Stammdaten!E5&lt;4,+Stammdaten!E5&gt;0),+Stammdaten!B5,"")</f>
        <v/>
      </c>
      <c r="D9" s="18" t="str">
        <f>IF(AND(+Stammdaten!E5&lt;4,+Stammdaten!E5&gt;0),+Stammdaten!C5,"")</f>
        <v/>
      </c>
      <c r="E9" s="19" t="str">
        <f>IF(AND(+Stammdaten!E5&lt;4,+Stammdaten!E5&gt;0),+Stammdaten!D5,"")</f>
        <v/>
      </c>
      <c r="F9" s="113"/>
      <c r="G9" s="114"/>
      <c r="H9" s="114"/>
      <c r="I9" s="114"/>
      <c r="J9" s="114"/>
      <c r="K9" s="114"/>
      <c r="L9" s="114"/>
      <c r="M9" s="114"/>
      <c r="N9" s="114"/>
      <c r="O9" s="114"/>
      <c r="P9" s="114"/>
      <c r="Q9" s="114"/>
      <c r="R9" s="114"/>
      <c r="S9" s="114"/>
      <c r="T9" s="114"/>
      <c r="U9" s="114"/>
      <c r="V9" s="114"/>
      <c r="W9" s="114"/>
      <c r="X9" s="114"/>
      <c r="Y9" s="114"/>
      <c r="Z9" s="116"/>
      <c r="AA9" s="114"/>
      <c r="AB9" s="114"/>
      <c r="AC9" s="114"/>
      <c r="AD9" s="114"/>
      <c r="AE9" s="115"/>
      <c r="AF9" s="115"/>
      <c r="AG9" s="115"/>
      <c r="AH9" s="115"/>
      <c r="AI9" s="115"/>
      <c r="AJ9" s="115"/>
      <c r="AK9" s="115"/>
      <c r="AL9" s="115"/>
      <c r="AM9" s="115"/>
      <c r="AN9" s="147"/>
      <c r="AO9" s="140" t="str">
        <f>IF(AND(+Stammdaten!E5&lt;4,+Stammdaten!E5&gt;0),+Stammdaten!E5,"")</f>
        <v/>
      </c>
    </row>
    <row r="10" spans="1:41" ht="13.95" customHeight="1" x14ac:dyDescent="0.25">
      <c r="A10" s="7">
        <v>5</v>
      </c>
      <c r="B10" s="17" t="str">
        <f>IF(AND(+Stammdaten!E6&lt;4,+Stammdaten!E6&gt;0),+Stammdaten!A6,"")</f>
        <v/>
      </c>
      <c r="C10" s="18" t="str">
        <f>IF(AND(+Stammdaten!E6&lt;4,+Stammdaten!E6&gt;0),+Stammdaten!B6,"")</f>
        <v/>
      </c>
      <c r="D10" s="18" t="str">
        <f>IF(AND(+Stammdaten!E6&lt;4,+Stammdaten!E6&gt;0),+Stammdaten!C6,"")</f>
        <v/>
      </c>
      <c r="E10" s="19" t="str">
        <f>IF(AND(+Stammdaten!E6&lt;4,+Stammdaten!E6&gt;0),+Stammdaten!D6,"")</f>
        <v/>
      </c>
      <c r="F10" s="113"/>
      <c r="G10" s="114"/>
      <c r="H10" s="114"/>
      <c r="I10" s="114"/>
      <c r="J10" s="114"/>
      <c r="K10" s="114"/>
      <c r="L10" s="114"/>
      <c r="M10" s="114"/>
      <c r="N10" s="114"/>
      <c r="O10" s="114"/>
      <c r="P10" s="114"/>
      <c r="Q10" s="114"/>
      <c r="R10" s="114"/>
      <c r="S10" s="114"/>
      <c r="T10" s="114"/>
      <c r="U10" s="114"/>
      <c r="V10" s="114"/>
      <c r="W10" s="114"/>
      <c r="X10" s="114"/>
      <c r="Y10" s="114"/>
      <c r="Z10" s="117"/>
      <c r="AA10" s="113"/>
      <c r="AB10" s="114"/>
      <c r="AC10" s="114"/>
      <c r="AD10" s="114"/>
      <c r="AE10" s="115"/>
      <c r="AF10" s="115"/>
      <c r="AG10" s="115"/>
      <c r="AH10" s="115"/>
      <c r="AI10" s="115"/>
      <c r="AJ10" s="115"/>
      <c r="AK10" s="115"/>
      <c r="AL10" s="115"/>
      <c r="AM10" s="115"/>
      <c r="AN10" s="147"/>
      <c r="AO10" s="140" t="str">
        <f>IF(AND(+Stammdaten!E6&lt;4,+Stammdaten!E6&gt;0),+Stammdaten!E6,"")</f>
        <v/>
      </c>
    </row>
    <row r="11" spans="1:41" ht="13.95" customHeight="1" x14ac:dyDescent="0.25">
      <c r="A11" s="7">
        <v>6</v>
      </c>
      <c r="B11" s="17" t="str">
        <f>IF(AND(+Stammdaten!E7&lt;4,+Stammdaten!E7&gt;0),+Stammdaten!A7,"")</f>
        <v/>
      </c>
      <c r="C11" s="18" t="str">
        <f>IF(AND(+Stammdaten!E7&lt;4,+Stammdaten!E7&gt;0),+Stammdaten!B7,"")</f>
        <v/>
      </c>
      <c r="D11" s="18" t="str">
        <f>IF(AND(+Stammdaten!E7&lt;4,+Stammdaten!E7&gt;0),+Stammdaten!C7,"")</f>
        <v/>
      </c>
      <c r="E11" s="19" t="str">
        <f>IF(AND(+Stammdaten!E7&lt;4,+Stammdaten!E7&gt;0),+Stammdaten!D7,"")</f>
        <v/>
      </c>
      <c r="F11" s="113"/>
      <c r="G11" s="114"/>
      <c r="H11" s="114"/>
      <c r="I11" s="114"/>
      <c r="J11" s="114"/>
      <c r="K11" s="114"/>
      <c r="L11" s="114"/>
      <c r="M11" s="114"/>
      <c r="N11" s="114"/>
      <c r="O11" s="114"/>
      <c r="P11" s="114"/>
      <c r="Q11" s="114"/>
      <c r="R11" s="114"/>
      <c r="S11" s="114"/>
      <c r="T11" s="114"/>
      <c r="U11" s="114"/>
      <c r="V11" s="114"/>
      <c r="W11" s="114"/>
      <c r="X11" s="114"/>
      <c r="Y11" s="114"/>
      <c r="Z11" s="111"/>
      <c r="AA11" s="114"/>
      <c r="AB11" s="114"/>
      <c r="AC11" s="114"/>
      <c r="AD11" s="114"/>
      <c r="AE11" s="115"/>
      <c r="AF11" s="115"/>
      <c r="AG11" s="115"/>
      <c r="AH11" s="115"/>
      <c r="AI11" s="115"/>
      <c r="AJ11" s="115"/>
      <c r="AK11" s="115"/>
      <c r="AL11" s="115"/>
      <c r="AM11" s="115"/>
      <c r="AN11" s="147"/>
      <c r="AO11" s="140" t="str">
        <f>IF(AND(+Stammdaten!E7&lt;4,+Stammdaten!E7&gt;0),+Stammdaten!E7,"")</f>
        <v/>
      </c>
    </row>
    <row r="12" spans="1:41" ht="13.95" customHeight="1" x14ac:dyDescent="0.25">
      <c r="A12" s="7">
        <v>7</v>
      </c>
      <c r="B12" s="17" t="str">
        <f>IF(AND(+Stammdaten!E8&lt;4,+Stammdaten!E8&gt;0),+Stammdaten!A8,"")</f>
        <v/>
      </c>
      <c r="C12" s="18" t="str">
        <f>IF(AND(+Stammdaten!E8&lt;4,+Stammdaten!E8&gt;0),+Stammdaten!B8,"")</f>
        <v/>
      </c>
      <c r="D12" s="18" t="str">
        <f>IF(AND(+Stammdaten!E8&lt;4,+Stammdaten!E8&gt;0),+Stammdaten!C8,"")</f>
        <v/>
      </c>
      <c r="E12" s="19" t="str">
        <f>IF(AND(+Stammdaten!E8&lt;4,+Stammdaten!E8&gt;0),+Stammdaten!D8,"")</f>
        <v/>
      </c>
      <c r="F12" s="113"/>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5"/>
      <c r="AF12" s="115"/>
      <c r="AG12" s="115"/>
      <c r="AH12" s="115"/>
      <c r="AI12" s="115"/>
      <c r="AJ12" s="115"/>
      <c r="AK12" s="115"/>
      <c r="AL12" s="115"/>
      <c r="AM12" s="115"/>
      <c r="AN12" s="147"/>
      <c r="AO12" s="140" t="str">
        <f>IF(AND(+Stammdaten!E8&lt;4,+Stammdaten!E8&gt;0),+Stammdaten!E8,"")</f>
        <v/>
      </c>
    </row>
    <row r="13" spans="1:41" ht="13.95" customHeight="1" x14ac:dyDescent="0.25">
      <c r="A13" s="7">
        <v>8</v>
      </c>
      <c r="B13" s="17" t="str">
        <f>IF(AND(+Stammdaten!E9&lt;4,+Stammdaten!E9&gt;0),+Stammdaten!A9,"")</f>
        <v/>
      </c>
      <c r="C13" s="18" t="str">
        <f>IF(AND(+Stammdaten!E9&lt;4,+Stammdaten!E9&gt;0),+Stammdaten!B9,"")</f>
        <v/>
      </c>
      <c r="D13" s="18" t="str">
        <f>IF(AND(+Stammdaten!E9&lt;4,+Stammdaten!E9&gt;0),+Stammdaten!C9,"")</f>
        <v/>
      </c>
      <c r="E13" s="19" t="str">
        <f>IF(AND(+Stammdaten!E9&lt;4,+Stammdaten!E9&gt;0),+Stammdaten!D9,"")</f>
        <v/>
      </c>
      <c r="F13" s="113"/>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5"/>
      <c r="AF13" s="115"/>
      <c r="AG13" s="115"/>
      <c r="AH13" s="115"/>
      <c r="AI13" s="115"/>
      <c r="AJ13" s="115"/>
      <c r="AK13" s="115"/>
      <c r="AL13" s="115"/>
      <c r="AM13" s="115"/>
      <c r="AN13" s="147"/>
      <c r="AO13" s="140" t="str">
        <f>IF(AND(+Stammdaten!E9&lt;4,+Stammdaten!E9&gt;0),+Stammdaten!E9,"")</f>
        <v/>
      </c>
    </row>
    <row r="14" spans="1:41" ht="13.95" customHeight="1" x14ac:dyDescent="0.25">
      <c r="A14" s="7">
        <v>9</v>
      </c>
      <c r="B14" s="17" t="str">
        <f>IF(AND(+Stammdaten!E10&lt;4,+Stammdaten!E10&gt;0),+Stammdaten!A10,"")</f>
        <v/>
      </c>
      <c r="C14" s="18" t="str">
        <f>IF(AND(+Stammdaten!E10&lt;4,+Stammdaten!E10&gt;0),+Stammdaten!B10,"")</f>
        <v/>
      </c>
      <c r="D14" s="18" t="str">
        <f>IF(AND(+Stammdaten!E10&lt;4,+Stammdaten!E10&gt;0),+Stammdaten!C10,"")</f>
        <v/>
      </c>
      <c r="E14" s="19" t="str">
        <f>IF(AND(+Stammdaten!E10&lt;4,+Stammdaten!E10&gt;0),+Stammdaten!D10,"")</f>
        <v/>
      </c>
      <c r="F14" s="113"/>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5"/>
      <c r="AF14" s="115"/>
      <c r="AG14" s="115"/>
      <c r="AH14" s="115"/>
      <c r="AI14" s="115"/>
      <c r="AJ14" s="115"/>
      <c r="AK14" s="115"/>
      <c r="AL14" s="115"/>
      <c r="AM14" s="115"/>
      <c r="AN14" s="147"/>
      <c r="AO14" s="140" t="str">
        <f>IF(AND(+Stammdaten!E10&lt;4,+Stammdaten!E10&gt;0),+Stammdaten!E10,"")</f>
        <v/>
      </c>
    </row>
    <row r="15" spans="1:41" ht="13.95" customHeight="1" x14ac:dyDescent="0.25">
      <c r="A15" s="7">
        <v>10</v>
      </c>
      <c r="B15" s="17" t="str">
        <f>IF(AND(+Stammdaten!E11&lt;4,+Stammdaten!E11&gt;0),+Stammdaten!A11,"")</f>
        <v/>
      </c>
      <c r="C15" s="18" t="str">
        <f>IF(AND(+Stammdaten!E11&lt;4,+Stammdaten!E11&gt;0),+Stammdaten!B11,"")</f>
        <v/>
      </c>
      <c r="D15" s="18" t="str">
        <f>IF(AND(+Stammdaten!E11&lt;4,+Stammdaten!E11&gt;0),+Stammdaten!C11,"")</f>
        <v/>
      </c>
      <c r="E15" s="19" t="str">
        <f>IF(AND(+Stammdaten!E11&lt;4,+Stammdaten!E11&gt;0),+Stammdaten!D11,"")</f>
        <v/>
      </c>
      <c r="F15" s="113"/>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5"/>
      <c r="AF15" s="115"/>
      <c r="AG15" s="115"/>
      <c r="AH15" s="115"/>
      <c r="AI15" s="115"/>
      <c r="AJ15" s="115"/>
      <c r="AK15" s="115"/>
      <c r="AL15" s="115"/>
      <c r="AM15" s="115"/>
      <c r="AN15" s="147"/>
      <c r="AO15" s="140" t="str">
        <f>IF(AND(+Stammdaten!E11&lt;4,+Stammdaten!E11&gt;0),+Stammdaten!E11,"")</f>
        <v/>
      </c>
    </row>
    <row r="16" spans="1:41" ht="13.95" customHeight="1" x14ac:dyDescent="0.25">
      <c r="A16" s="7">
        <v>11</v>
      </c>
      <c r="B16" s="17" t="str">
        <f>IF(AND(+Stammdaten!E12&lt;4,+Stammdaten!E12&gt;0),+Stammdaten!A12,"")</f>
        <v/>
      </c>
      <c r="C16" s="18" t="str">
        <f>IF(AND(+Stammdaten!E12&lt;4,+Stammdaten!E12&gt;0),+Stammdaten!B12,"")</f>
        <v/>
      </c>
      <c r="D16" s="18" t="str">
        <f>IF(AND(+Stammdaten!E12&lt;4,+Stammdaten!E12&gt;0),+Stammdaten!C12,"")</f>
        <v/>
      </c>
      <c r="E16" s="19" t="str">
        <f>IF(AND(+Stammdaten!E12&lt;4,+Stammdaten!E12&gt;0),+Stammdaten!D12,"")</f>
        <v/>
      </c>
      <c r="F16" s="113"/>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5"/>
      <c r="AF16" s="115"/>
      <c r="AG16" s="115"/>
      <c r="AH16" s="115"/>
      <c r="AI16" s="115"/>
      <c r="AJ16" s="115"/>
      <c r="AK16" s="115"/>
      <c r="AL16" s="115"/>
      <c r="AM16" s="115"/>
      <c r="AN16" s="147"/>
      <c r="AO16" s="140" t="str">
        <f>IF(AND(+Stammdaten!E12&lt;4,+Stammdaten!E12&gt;0),+Stammdaten!E12,"")</f>
        <v/>
      </c>
    </row>
    <row r="17" spans="1:41" ht="13.95" customHeight="1" x14ac:dyDescent="0.25">
      <c r="A17" s="7">
        <v>12</v>
      </c>
      <c r="B17" s="17" t="str">
        <f>IF(AND(+Stammdaten!E13&lt;4,+Stammdaten!E13&gt;0),+Stammdaten!A13,"")</f>
        <v/>
      </c>
      <c r="C17" s="18" t="str">
        <f>IF(AND(+Stammdaten!E13&lt;4,+Stammdaten!E13&gt;0),+Stammdaten!B13,"")</f>
        <v/>
      </c>
      <c r="D17" s="18" t="str">
        <f>IF(AND(+Stammdaten!E13&lt;4,+Stammdaten!E13&gt;0),+Stammdaten!C13,"")</f>
        <v/>
      </c>
      <c r="E17" s="19" t="str">
        <f>IF(AND(+Stammdaten!E13&lt;4,+Stammdaten!E13&gt;0),+Stammdaten!D13,"")</f>
        <v/>
      </c>
      <c r="F17" s="113"/>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5"/>
      <c r="AF17" s="115"/>
      <c r="AG17" s="115"/>
      <c r="AH17" s="115"/>
      <c r="AI17" s="115"/>
      <c r="AJ17" s="115"/>
      <c r="AK17" s="115"/>
      <c r="AL17" s="115"/>
      <c r="AM17" s="115"/>
      <c r="AN17" s="147"/>
      <c r="AO17" s="140" t="str">
        <f>IF(AND(+Stammdaten!E13&lt;4,+Stammdaten!E13&gt;0),+Stammdaten!E13,"")</f>
        <v/>
      </c>
    </row>
    <row r="18" spans="1:41" ht="13.95" customHeight="1" x14ac:dyDescent="0.25">
      <c r="A18" s="7">
        <v>13</v>
      </c>
      <c r="B18" s="17" t="str">
        <f>IF(AND(+Stammdaten!E14&lt;4,+Stammdaten!E14&gt;0),+Stammdaten!A14,"")</f>
        <v/>
      </c>
      <c r="C18" s="18" t="str">
        <f>IF(AND(+Stammdaten!E14&lt;4,+Stammdaten!E14&gt;0),+Stammdaten!B14,"")</f>
        <v/>
      </c>
      <c r="D18" s="18" t="str">
        <f>IF(AND(+Stammdaten!E14&lt;4,+Stammdaten!E14&gt;0),+Stammdaten!C14,"")</f>
        <v/>
      </c>
      <c r="E18" s="19" t="str">
        <f>IF(AND(+Stammdaten!E14&lt;4,+Stammdaten!E14&gt;0),+Stammdaten!D14,"")</f>
        <v/>
      </c>
      <c r="F18" s="113"/>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5"/>
      <c r="AF18" s="115"/>
      <c r="AG18" s="115"/>
      <c r="AH18" s="115"/>
      <c r="AI18" s="115"/>
      <c r="AJ18" s="115"/>
      <c r="AK18" s="115"/>
      <c r="AL18" s="115"/>
      <c r="AM18" s="115"/>
      <c r="AN18" s="147"/>
      <c r="AO18" s="140" t="str">
        <f>IF(AND(+Stammdaten!E14&lt;4,+Stammdaten!E14&gt;0),+Stammdaten!E14,"")</f>
        <v/>
      </c>
    </row>
    <row r="19" spans="1:41" ht="13.95" customHeight="1" x14ac:dyDescent="0.25">
      <c r="A19" s="7">
        <v>14</v>
      </c>
      <c r="B19" s="17" t="str">
        <f>IF(AND(+Stammdaten!E15&lt;4,+Stammdaten!E15&gt;0),+Stammdaten!A15,"")</f>
        <v/>
      </c>
      <c r="C19" s="18" t="str">
        <f>IF(AND(+Stammdaten!E15&lt;4,+Stammdaten!E15&gt;0),+Stammdaten!B15,"")</f>
        <v/>
      </c>
      <c r="D19" s="18" t="str">
        <f>IF(AND(+Stammdaten!E15&lt;4,+Stammdaten!E15&gt;0),+Stammdaten!C15,"")</f>
        <v/>
      </c>
      <c r="E19" s="19" t="str">
        <f>IF(AND(+Stammdaten!E15&lt;4,+Stammdaten!E15&gt;0),+Stammdaten!D15,"")</f>
        <v/>
      </c>
      <c r="F19" s="113"/>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5"/>
      <c r="AF19" s="115"/>
      <c r="AG19" s="115"/>
      <c r="AH19" s="115"/>
      <c r="AI19" s="115"/>
      <c r="AJ19" s="115"/>
      <c r="AK19" s="115"/>
      <c r="AL19" s="115"/>
      <c r="AM19" s="115"/>
      <c r="AN19" s="147"/>
      <c r="AO19" s="140" t="str">
        <f>IF(AND(+Stammdaten!E15&lt;4,+Stammdaten!E15&gt;0),+Stammdaten!E15,"")</f>
        <v/>
      </c>
    </row>
    <row r="20" spans="1:41" ht="13.95" customHeight="1" x14ac:dyDescent="0.25">
      <c r="A20" s="7">
        <v>15</v>
      </c>
      <c r="B20" s="17" t="str">
        <f>IF(AND(+Stammdaten!E16&lt;4,+Stammdaten!E16&gt;0),+Stammdaten!A16,"")</f>
        <v/>
      </c>
      <c r="C20" s="18" t="str">
        <f>IF(AND(+Stammdaten!E16&lt;4,+Stammdaten!E16&gt;0),+Stammdaten!B16,"")</f>
        <v/>
      </c>
      <c r="D20" s="18" t="str">
        <f>IF(AND(+Stammdaten!E16&lt;4,+Stammdaten!E16&gt;0),+Stammdaten!C16,"")</f>
        <v/>
      </c>
      <c r="E20" s="19" t="str">
        <f>IF(AND(+Stammdaten!E16&lt;4,+Stammdaten!E16&gt;0),+Stammdaten!D16,"")</f>
        <v/>
      </c>
      <c r="F20" s="113"/>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5"/>
      <c r="AF20" s="115"/>
      <c r="AG20" s="115"/>
      <c r="AH20" s="115"/>
      <c r="AI20" s="115"/>
      <c r="AJ20" s="115"/>
      <c r="AK20" s="115"/>
      <c r="AL20" s="115"/>
      <c r="AM20" s="115"/>
      <c r="AN20" s="147"/>
      <c r="AO20" s="140" t="str">
        <f>IF(AND(+Stammdaten!E16&lt;4,+Stammdaten!E16&gt;0),+Stammdaten!E16,"")</f>
        <v/>
      </c>
    </row>
    <row r="21" spans="1:41" ht="13.95" customHeight="1" x14ac:dyDescent="0.25">
      <c r="A21" s="7">
        <v>16</v>
      </c>
      <c r="B21" s="17" t="str">
        <f>IF(AND(+Stammdaten!E17&lt;4,+Stammdaten!E17&gt;0),+Stammdaten!A17,"")</f>
        <v/>
      </c>
      <c r="C21" s="18" t="str">
        <f>IF(AND(+Stammdaten!E17&lt;4,+Stammdaten!E17&gt;0),+Stammdaten!B17,"")</f>
        <v/>
      </c>
      <c r="D21" s="18" t="str">
        <f>IF(AND(+Stammdaten!E17&lt;4,+Stammdaten!E17&gt;0),+Stammdaten!C17,"")</f>
        <v/>
      </c>
      <c r="E21" s="19" t="str">
        <f>IF(AND(+Stammdaten!E17&lt;4,+Stammdaten!E17&gt;0),+Stammdaten!D17,"")</f>
        <v/>
      </c>
      <c r="F21" s="113"/>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5"/>
      <c r="AF21" s="115"/>
      <c r="AG21" s="115"/>
      <c r="AH21" s="115"/>
      <c r="AI21" s="115"/>
      <c r="AJ21" s="115"/>
      <c r="AK21" s="115"/>
      <c r="AL21" s="115"/>
      <c r="AM21" s="115"/>
      <c r="AN21" s="147"/>
      <c r="AO21" s="140" t="str">
        <f>IF(AND(+Stammdaten!E17&lt;4,+Stammdaten!E17&gt;0),+Stammdaten!E17,"")</f>
        <v/>
      </c>
    </row>
    <row r="22" spans="1:41" ht="13.95" customHeight="1" x14ac:dyDescent="0.25">
      <c r="A22" s="7">
        <v>17</v>
      </c>
      <c r="B22" s="17" t="str">
        <f>IF(AND(+Stammdaten!E18&lt;4,+Stammdaten!E18&gt;0),+Stammdaten!A18,"")</f>
        <v/>
      </c>
      <c r="C22" s="18" t="str">
        <f>IF(AND(+Stammdaten!E18&lt;4,+Stammdaten!E18&gt;0),+Stammdaten!B18,"")</f>
        <v/>
      </c>
      <c r="D22" s="18" t="str">
        <f>IF(AND(+Stammdaten!E18&lt;4,+Stammdaten!E18&gt;0),+Stammdaten!C18,"")</f>
        <v/>
      </c>
      <c r="E22" s="19" t="str">
        <f>IF(AND(+Stammdaten!E18&lt;4,+Stammdaten!E18&gt;0),+Stammdaten!D18,"")</f>
        <v/>
      </c>
      <c r="F22" s="113"/>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5"/>
      <c r="AF22" s="115"/>
      <c r="AG22" s="115"/>
      <c r="AH22" s="115"/>
      <c r="AI22" s="115"/>
      <c r="AJ22" s="115"/>
      <c r="AK22" s="115"/>
      <c r="AL22" s="115"/>
      <c r="AM22" s="115"/>
      <c r="AN22" s="147"/>
      <c r="AO22" s="140" t="str">
        <f>IF(AND(+Stammdaten!E18&lt;4,+Stammdaten!E18&gt;0),+Stammdaten!E18,"")</f>
        <v/>
      </c>
    </row>
    <row r="23" spans="1:41" ht="13.95" customHeight="1" x14ac:dyDescent="0.25">
      <c r="A23" s="7">
        <v>18</v>
      </c>
      <c r="B23" s="17" t="str">
        <f>IF(AND(+Stammdaten!E19&lt;4,+Stammdaten!E19&gt;0),+Stammdaten!A19,"")</f>
        <v/>
      </c>
      <c r="C23" s="18" t="str">
        <f>IF(AND(+Stammdaten!E19&lt;4,+Stammdaten!E19&gt;0),+Stammdaten!B19,"")</f>
        <v/>
      </c>
      <c r="D23" s="18" t="str">
        <f>IF(AND(+Stammdaten!E19&lt;4,+Stammdaten!E19&gt;0),+Stammdaten!C19,"")</f>
        <v/>
      </c>
      <c r="E23" s="19" t="str">
        <f>IF(AND(+Stammdaten!E19&lt;4,+Stammdaten!E19&gt;0),+Stammdaten!D19,"")</f>
        <v/>
      </c>
      <c r="F23" s="113"/>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5"/>
      <c r="AF23" s="115"/>
      <c r="AG23" s="115"/>
      <c r="AH23" s="115"/>
      <c r="AI23" s="115"/>
      <c r="AJ23" s="115"/>
      <c r="AK23" s="115"/>
      <c r="AL23" s="115"/>
      <c r="AM23" s="115"/>
      <c r="AN23" s="147"/>
      <c r="AO23" s="140" t="str">
        <f>IF(AND(+Stammdaten!E19&lt;4,+Stammdaten!E19&gt;0),+Stammdaten!E19,"")</f>
        <v/>
      </c>
    </row>
    <row r="24" spans="1:41" ht="13.95" customHeight="1" x14ac:dyDescent="0.25">
      <c r="A24" s="7">
        <v>19</v>
      </c>
      <c r="B24" s="17" t="str">
        <f>IF(AND(+Stammdaten!E20&lt;4,+Stammdaten!E20&gt;0),+Stammdaten!A20,"")</f>
        <v/>
      </c>
      <c r="C24" s="18" t="str">
        <f>IF(AND(+Stammdaten!E20&lt;4,+Stammdaten!E20&gt;0),+Stammdaten!B20,"")</f>
        <v/>
      </c>
      <c r="D24" s="18" t="str">
        <f>IF(AND(+Stammdaten!E20&lt;4,+Stammdaten!E20&gt;0),+Stammdaten!C20,"")</f>
        <v/>
      </c>
      <c r="E24" s="19" t="str">
        <f>IF(AND(+Stammdaten!E20&lt;4,+Stammdaten!E20&gt;0),+Stammdaten!D20,"")</f>
        <v/>
      </c>
      <c r="F24" s="113"/>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5"/>
      <c r="AF24" s="115"/>
      <c r="AG24" s="115"/>
      <c r="AH24" s="115"/>
      <c r="AI24" s="115"/>
      <c r="AJ24" s="115"/>
      <c r="AK24" s="115"/>
      <c r="AL24" s="115"/>
      <c r="AM24" s="115"/>
      <c r="AN24" s="147"/>
      <c r="AO24" s="140" t="str">
        <f>IF(AND(+Stammdaten!E20&lt;4,+Stammdaten!E20&gt;0),+Stammdaten!E20,"")</f>
        <v/>
      </c>
    </row>
    <row r="25" spans="1:41" ht="13.95" customHeight="1" thickBot="1" x14ac:dyDescent="0.3">
      <c r="A25" s="8">
        <v>20</v>
      </c>
      <c r="B25" s="134" t="str">
        <f>IF(AND(+Stammdaten!E21&lt;4,+Stammdaten!E21&gt;0),+Stammdaten!A21,"")</f>
        <v/>
      </c>
      <c r="C25" s="135" t="str">
        <f>IF(AND(+Stammdaten!E21&lt;4,+Stammdaten!E21&gt;0),+Stammdaten!B21,"")</f>
        <v/>
      </c>
      <c r="D25" s="135" t="str">
        <f>IF(AND(+Stammdaten!E21&lt;4,+Stammdaten!E21&gt;0),+Stammdaten!C21,"")</f>
        <v/>
      </c>
      <c r="E25" s="136" t="str">
        <f>IF(AND(+Stammdaten!E21&lt;4,+Stammdaten!E21&gt;0),+Stammdaten!D21,"")</f>
        <v/>
      </c>
      <c r="F25" s="118"/>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20"/>
      <c r="AF25" s="120"/>
      <c r="AG25" s="120"/>
      <c r="AH25" s="120"/>
      <c r="AI25" s="120"/>
      <c r="AJ25" s="120"/>
      <c r="AK25" s="120"/>
      <c r="AL25" s="120"/>
      <c r="AM25" s="120"/>
      <c r="AN25" s="148"/>
      <c r="AO25" s="140" t="str">
        <f>IF(AND(+Stammdaten!E21&lt;4,+Stammdaten!E21&gt;0),+Stammdaten!E21,"")</f>
        <v/>
      </c>
    </row>
    <row r="26" spans="1:41" ht="12" customHeight="1" thickBot="1" x14ac:dyDescent="0.3">
      <c r="D26" s="321" t="s">
        <v>306</v>
      </c>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5" t="s">
        <v>50</v>
      </c>
      <c r="AE26" s="325"/>
      <c r="AF26" s="325"/>
      <c r="AG26" s="325"/>
      <c r="AH26" s="325"/>
      <c r="AI26" s="325"/>
      <c r="AJ26" s="325"/>
      <c r="AK26" s="325"/>
      <c r="AL26" s="325"/>
      <c r="AM26" s="325"/>
      <c r="AN26" s="325"/>
    </row>
    <row r="27" spans="1:41" s="3" customFormat="1" ht="13.8" thickBot="1" x14ac:dyDescent="0.3">
      <c r="A27" s="4"/>
      <c r="B27" s="33" t="s">
        <v>7</v>
      </c>
      <c r="C27" s="323" t="s">
        <v>6</v>
      </c>
      <c r="D27" s="323"/>
      <c r="E27" s="323" t="s">
        <v>25</v>
      </c>
      <c r="F27" s="323"/>
      <c r="G27" s="323"/>
      <c r="H27" s="323"/>
      <c r="I27" s="323"/>
      <c r="J27" s="323" t="s">
        <v>27</v>
      </c>
      <c r="K27" s="323"/>
      <c r="L27" s="323"/>
      <c r="M27" s="323"/>
      <c r="N27" s="323"/>
      <c r="O27" s="323"/>
      <c r="P27" s="323"/>
      <c r="Q27" s="323"/>
      <c r="R27" s="323" t="s">
        <v>28</v>
      </c>
      <c r="S27" s="323"/>
      <c r="T27" s="323"/>
      <c r="U27" s="323"/>
      <c r="V27" s="323"/>
      <c r="W27" s="323"/>
      <c r="X27" s="323"/>
      <c r="Y27" s="323"/>
      <c r="Z27" s="323" t="s">
        <v>9</v>
      </c>
      <c r="AA27" s="260"/>
      <c r="AB27" s="260"/>
      <c r="AC27" s="260"/>
      <c r="AD27" s="260"/>
      <c r="AE27" s="260"/>
      <c r="AF27" s="260"/>
      <c r="AG27" s="260"/>
      <c r="AH27" s="260"/>
      <c r="AI27" s="260"/>
      <c r="AJ27" s="260"/>
      <c r="AK27" s="260"/>
      <c r="AL27" s="260"/>
      <c r="AM27" s="260"/>
      <c r="AN27" s="51"/>
    </row>
    <row r="28" spans="1:41" s="104" customFormat="1" ht="13.8" thickBot="1" x14ac:dyDescent="0.3">
      <c r="A28" s="101"/>
      <c r="B28" s="102" t="str">
        <f>IF(+Stammdaten!B24&lt;&gt;0,+Stammdaten!B24,"")</f>
        <v/>
      </c>
      <c r="C28" s="326" t="str">
        <f>IF(+Stammdaten!B23&lt;&gt;0,+Stammdaten!B23,"")</f>
        <v/>
      </c>
      <c r="D28" s="330"/>
      <c r="E28" s="326" t="str">
        <f>IF(+Stammdaten!D23&lt;&gt;0,+Stammdaten!D23,"")</f>
        <v/>
      </c>
      <c r="F28" s="327"/>
      <c r="G28" s="327"/>
      <c r="H28" s="327"/>
      <c r="I28" s="328"/>
      <c r="J28" s="326" t="str">
        <f>IF(+Stammdaten!D24&lt;&gt;0,+Stammdaten!D24,"")</f>
        <v/>
      </c>
      <c r="K28" s="327"/>
      <c r="L28" s="327"/>
      <c r="M28" s="327"/>
      <c r="N28" s="327"/>
      <c r="O28" s="327"/>
      <c r="P28" s="327"/>
      <c r="Q28" s="328"/>
      <c r="R28" s="326" t="str">
        <f>IF(+Stammdaten!D25&lt;&gt;0,+Stammdaten!D25,"")</f>
        <v/>
      </c>
      <c r="S28" s="331"/>
      <c r="T28" s="331"/>
      <c r="U28" s="331"/>
      <c r="V28" s="331"/>
      <c r="W28" s="331"/>
      <c r="X28" s="331"/>
      <c r="Y28" s="332"/>
      <c r="Z28" s="307"/>
      <c r="AA28" s="263"/>
      <c r="AB28" s="263"/>
      <c r="AC28" s="263"/>
      <c r="AD28" s="263"/>
      <c r="AE28" s="263"/>
      <c r="AF28" s="263"/>
      <c r="AG28" s="263"/>
      <c r="AH28" s="263"/>
      <c r="AI28" s="263"/>
      <c r="AJ28" s="263"/>
      <c r="AK28" s="263"/>
      <c r="AL28" s="263"/>
      <c r="AM28" s="264"/>
      <c r="AN28" s="103"/>
    </row>
    <row r="29" spans="1:41" ht="10.95" customHeight="1" x14ac:dyDescent="0.25">
      <c r="A29" s="5"/>
      <c r="C29" s="10"/>
      <c r="D29" s="10"/>
      <c r="E29" s="311"/>
      <c r="F29" s="312"/>
      <c r="G29" s="312"/>
      <c r="H29" s="312"/>
      <c r="I29" s="313"/>
      <c r="J29" s="324"/>
      <c r="K29" s="296"/>
      <c r="L29" s="296"/>
      <c r="M29" s="296"/>
      <c r="N29" s="296"/>
      <c r="O29" s="296"/>
      <c r="P29" s="296"/>
      <c r="Q29" s="319"/>
      <c r="R29" s="324"/>
      <c r="S29" s="263"/>
      <c r="T29" s="263"/>
      <c r="U29" s="263"/>
      <c r="V29" s="263"/>
      <c r="W29" s="263"/>
      <c r="X29" s="263"/>
      <c r="Y29" s="264"/>
      <c r="Z29" s="265"/>
      <c r="AA29" s="265"/>
      <c r="AB29" s="265"/>
      <c r="AC29" s="265"/>
      <c r="AD29" s="265"/>
      <c r="AE29" s="265"/>
      <c r="AF29" s="265"/>
      <c r="AG29" s="265"/>
      <c r="AH29" s="265"/>
      <c r="AI29" s="265"/>
      <c r="AJ29" s="265"/>
      <c r="AK29" s="265"/>
      <c r="AL29" s="265"/>
      <c r="AM29" s="266"/>
      <c r="AN29" s="84"/>
    </row>
    <row r="30" spans="1:41" x14ac:dyDescent="0.25">
      <c r="A30" s="5"/>
      <c r="C30" s="10"/>
      <c r="D30" s="10" t="s">
        <v>8</v>
      </c>
      <c r="E30" s="314"/>
      <c r="F30" s="259"/>
      <c r="G30" s="259"/>
      <c r="H30" s="259"/>
      <c r="I30" s="315"/>
      <c r="J30" s="298"/>
      <c r="K30" s="259"/>
      <c r="L30" s="259"/>
      <c r="M30" s="259"/>
      <c r="N30" s="259"/>
      <c r="O30" s="259"/>
      <c r="P30" s="259"/>
      <c r="Q30" s="315"/>
      <c r="R30" s="298"/>
      <c r="S30" s="259"/>
      <c r="T30" s="259"/>
      <c r="U30" s="259"/>
      <c r="V30" s="259"/>
      <c r="W30" s="259"/>
      <c r="X30" s="259"/>
      <c r="Y30" s="299"/>
      <c r="Z30" s="265"/>
      <c r="AA30" s="265"/>
      <c r="AB30" s="265"/>
      <c r="AC30" s="265"/>
      <c r="AD30" s="265"/>
      <c r="AE30" s="265"/>
      <c r="AF30" s="265"/>
      <c r="AG30" s="265"/>
      <c r="AH30" s="265"/>
      <c r="AI30" s="265"/>
      <c r="AJ30" s="265"/>
      <c r="AK30" s="265"/>
      <c r="AL30" s="265"/>
      <c r="AM30" s="266"/>
      <c r="AN30" s="85"/>
    </row>
    <row r="31" spans="1:41" ht="9" customHeight="1" thickBot="1" x14ac:dyDescent="0.3">
      <c r="A31" s="5"/>
      <c r="D31" s="22"/>
      <c r="E31" s="316"/>
      <c r="F31" s="301"/>
      <c r="G31" s="301"/>
      <c r="H31" s="301"/>
      <c r="I31" s="317"/>
      <c r="J31" s="300"/>
      <c r="K31" s="301"/>
      <c r="L31" s="301"/>
      <c r="M31" s="301"/>
      <c r="N31" s="301"/>
      <c r="O31" s="301"/>
      <c r="P31" s="301"/>
      <c r="Q31" s="317"/>
      <c r="R31" s="300"/>
      <c r="S31" s="301"/>
      <c r="T31" s="301"/>
      <c r="U31" s="301"/>
      <c r="V31" s="301"/>
      <c r="W31" s="301"/>
      <c r="X31" s="301"/>
      <c r="Y31" s="302"/>
      <c r="Z31" s="267"/>
      <c r="AA31" s="267"/>
      <c r="AB31" s="267"/>
      <c r="AC31" s="267"/>
      <c r="AD31" s="267"/>
      <c r="AE31" s="267"/>
      <c r="AF31" s="267"/>
      <c r="AG31" s="267"/>
      <c r="AH31" s="267"/>
      <c r="AI31" s="267"/>
      <c r="AJ31" s="267"/>
      <c r="AK31" s="267"/>
      <c r="AL31" s="267"/>
      <c r="AM31" s="268"/>
      <c r="AN31" s="86"/>
    </row>
    <row r="32" spans="1:41" ht="6.6" customHeight="1" thickBot="1" x14ac:dyDescent="0.3">
      <c r="A32" s="6"/>
      <c r="B32" s="35"/>
      <c r="C32" s="35"/>
      <c r="D32" s="36"/>
      <c r="E32" s="293" t="s">
        <v>51</v>
      </c>
      <c r="F32" s="294"/>
      <c r="G32" s="294"/>
      <c r="H32" s="294"/>
      <c r="I32" s="294"/>
      <c r="J32" s="294"/>
      <c r="K32" s="294"/>
      <c r="L32" s="294"/>
      <c r="M32" s="294"/>
      <c r="N32" s="294"/>
      <c r="O32" s="294"/>
      <c r="P32" s="294"/>
      <c r="Q32" s="294"/>
      <c r="R32" s="294"/>
      <c r="S32" s="294"/>
      <c r="T32" s="294"/>
      <c r="U32" s="35"/>
      <c r="V32" s="35"/>
      <c r="W32" s="35"/>
      <c r="X32" s="35"/>
      <c r="Y32" s="35"/>
      <c r="Z32" s="35"/>
      <c r="AA32" s="35"/>
      <c r="AB32" s="35"/>
      <c r="AC32" s="35"/>
      <c r="AD32" s="35"/>
      <c r="AE32" s="35"/>
      <c r="AF32" s="35"/>
      <c r="AG32" s="35"/>
      <c r="AH32" s="35"/>
      <c r="AI32" s="35"/>
      <c r="AJ32" s="35"/>
      <c r="AK32" s="35"/>
      <c r="AL32" s="35"/>
      <c r="AM32" s="35"/>
      <c r="AN32" s="37"/>
    </row>
    <row r="33" spans="1:40" s="22" customFormat="1" ht="10.199999999999999" x14ac:dyDescent="0.2">
      <c r="A33" s="77"/>
      <c r="B33" s="24"/>
      <c r="C33" s="24"/>
      <c r="D33" s="24"/>
      <c r="E33" s="24"/>
      <c r="F33" s="24"/>
      <c r="G33" s="24"/>
      <c r="H33" s="24"/>
      <c r="I33" s="24"/>
      <c r="J33" s="24"/>
      <c r="K33" s="24"/>
      <c r="L33" s="24"/>
      <c r="N33" s="76"/>
    </row>
    <row r="34" spans="1:40" s="23" customFormat="1" x14ac:dyDescent="0.2">
      <c r="A34" s="82"/>
      <c r="B34" s="83"/>
      <c r="C34" s="83"/>
      <c r="D34" s="52"/>
      <c r="E34" s="52"/>
      <c r="F34" s="52"/>
      <c r="G34" s="52"/>
      <c r="H34" s="52"/>
      <c r="I34" s="52"/>
      <c r="J34" s="52"/>
      <c r="K34" s="52"/>
      <c r="L34" s="52"/>
      <c r="M34" s="22"/>
      <c r="N34" s="77"/>
      <c r="W34" s="77"/>
      <c r="AF34" s="77"/>
      <c r="AG34" s="77"/>
      <c r="AH34" s="77"/>
      <c r="AI34" s="77"/>
      <c r="AJ34" s="77"/>
      <c r="AK34" s="77"/>
      <c r="AL34" s="77"/>
      <c r="AM34" s="77"/>
      <c r="AN34" s="77"/>
    </row>
    <row r="35" spans="1:40" s="22" customFormat="1" x14ac:dyDescent="0.2">
      <c r="A35" s="52"/>
      <c r="B35" s="52"/>
      <c r="C35" s="52"/>
      <c r="D35" s="52"/>
      <c r="E35" s="52"/>
      <c r="F35" s="52"/>
      <c r="G35" s="52"/>
      <c r="H35" s="52"/>
      <c r="I35" s="52"/>
      <c r="J35" s="52"/>
      <c r="K35" s="52"/>
      <c r="L35" s="52"/>
      <c r="N35" s="78"/>
      <c r="O35" s="79"/>
      <c r="P35" s="79"/>
      <c r="Q35" s="79"/>
      <c r="R35" s="79"/>
      <c r="S35" s="79"/>
      <c r="T35" s="79"/>
      <c r="U35" s="79"/>
      <c r="V35" s="79"/>
      <c r="W35" s="78"/>
      <c r="X35" s="78"/>
      <c r="Y35" s="78"/>
      <c r="Z35" s="78"/>
      <c r="AA35" s="78"/>
      <c r="AB35" s="78"/>
      <c r="AC35" s="78"/>
      <c r="AD35" s="78"/>
      <c r="AE35" s="78"/>
      <c r="AF35" s="78"/>
      <c r="AG35" s="78"/>
      <c r="AH35" s="78"/>
      <c r="AI35" s="78"/>
      <c r="AJ35" s="78"/>
      <c r="AK35" s="78"/>
      <c r="AL35" s="78"/>
      <c r="AM35" s="78"/>
      <c r="AN35" s="78"/>
    </row>
    <row r="36" spans="1:40" s="22" customFormat="1" x14ac:dyDescent="0.2">
      <c r="A36" s="52"/>
      <c r="B36" s="52"/>
      <c r="C36" s="52"/>
      <c r="D36" s="52"/>
      <c r="E36" s="52"/>
      <c r="F36" s="52"/>
      <c r="G36" s="52"/>
      <c r="H36" s="52"/>
      <c r="I36" s="52"/>
      <c r="J36" s="52"/>
      <c r="K36" s="52"/>
      <c r="L36" s="52"/>
      <c r="N36" s="78"/>
      <c r="O36" s="79"/>
      <c r="P36" s="79"/>
      <c r="Q36" s="79"/>
      <c r="R36" s="79"/>
      <c r="S36" s="79"/>
      <c r="T36" s="79"/>
      <c r="U36" s="79"/>
      <c r="V36" s="79"/>
      <c r="W36" s="78"/>
      <c r="X36" s="79"/>
      <c r="Y36" s="79"/>
      <c r="Z36" s="79"/>
      <c r="AA36" s="79"/>
      <c r="AB36" s="79"/>
      <c r="AC36" s="79"/>
      <c r="AD36" s="79"/>
      <c r="AE36" s="79"/>
      <c r="AF36" s="78"/>
      <c r="AG36" s="78"/>
      <c r="AH36" s="78"/>
      <c r="AI36" s="78"/>
      <c r="AJ36" s="78"/>
      <c r="AK36" s="78"/>
      <c r="AL36" s="78"/>
      <c r="AM36" s="78"/>
      <c r="AN36" s="78"/>
    </row>
    <row r="37" spans="1:40" s="24" customFormat="1" ht="13.8" thickBot="1" x14ac:dyDescent="0.25">
      <c r="A37" s="52"/>
      <c r="B37" s="52"/>
      <c r="C37" s="52"/>
      <c r="D37" s="52"/>
      <c r="E37" s="52"/>
      <c r="F37" s="52"/>
      <c r="G37" s="52"/>
      <c r="H37" s="52"/>
      <c r="I37" s="52"/>
      <c r="J37" s="52"/>
      <c r="K37" s="52"/>
      <c r="L37" s="52"/>
      <c r="N37" s="80"/>
      <c r="O37" s="80"/>
      <c r="P37" s="80"/>
      <c r="Q37" s="80"/>
      <c r="R37" s="80"/>
      <c r="S37" s="80"/>
      <c r="T37" s="80"/>
      <c r="U37" s="80"/>
      <c r="V37" s="80"/>
      <c r="W37" s="80"/>
      <c r="X37" s="80"/>
      <c r="Y37" s="80"/>
      <c r="Z37" s="80"/>
      <c r="AA37" s="80"/>
      <c r="AB37" s="80"/>
      <c r="AC37" s="80"/>
      <c r="AD37" s="80"/>
      <c r="AE37" s="80"/>
      <c r="AF37" s="78"/>
      <c r="AG37" s="78"/>
      <c r="AH37" s="78"/>
      <c r="AI37" s="78"/>
      <c r="AJ37" s="78"/>
      <c r="AK37" s="78"/>
      <c r="AL37" s="78"/>
      <c r="AM37" s="78"/>
      <c r="AN37" s="78"/>
    </row>
    <row r="38" spans="1:40" s="22" customFormat="1" ht="14.4" customHeight="1" thickBot="1" x14ac:dyDescent="0.3">
      <c r="A38" s="52"/>
      <c r="B38" s="52"/>
      <c r="C38" s="52"/>
      <c r="D38" s="52"/>
      <c r="E38" s="52"/>
      <c r="F38" s="286" t="s">
        <v>138</v>
      </c>
      <c r="G38" s="287"/>
      <c r="H38" s="287"/>
      <c r="I38" s="287"/>
      <c r="J38" s="287"/>
      <c r="K38" s="287"/>
      <c r="L38" s="287"/>
      <c r="M38" s="287"/>
      <c r="N38" s="287"/>
      <c r="O38" s="287"/>
      <c r="P38" s="287"/>
      <c r="Q38" s="287"/>
      <c r="R38" s="287"/>
      <c r="S38" s="287"/>
      <c r="T38" s="287"/>
      <c r="U38" s="288"/>
      <c r="V38" s="81"/>
      <c r="W38" s="81"/>
      <c r="X38" s="81"/>
      <c r="Y38" s="81"/>
      <c r="Z38" s="81"/>
      <c r="AA38" s="81"/>
      <c r="AB38" s="81"/>
      <c r="AC38" s="81"/>
      <c r="AD38" s="81"/>
      <c r="AE38" s="81"/>
      <c r="AF38" s="24"/>
    </row>
    <row r="41" spans="1:40" s="9" customFormat="1" ht="10.8" thickBot="1" x14ac:dyDescent="0.25">
      <c r="B41" s="329" t="s">
        <v>139</v>
      </c>
      <c r="C41" s="329"/>
      <c r="D41" s="329"/>
      <c r="E41" s="329"/>
      <c r="G41" s="329"/>
      <c r="H41" s="329"/>
      <c r="I41" s="329"/>
      <c r="J41" s="329"/>
      <c r="K41" s="329"/>
      <c r="L41" s="329"/>
      <c r="M41" s="329"/>
      <c r="N41" s="329"/>
      <c r="O41" s="329"/>
      <c r="P41" s="329"/>
      <c r="Q41" s="329"/>
      <c r="R41" s="329"/>
      <c r="S41" s="329"/>
      <c r="T41" s="329"/>
      <c r="U41" s="329"/>
      <c r="V41" s="329"/>
      <c r="X41" s="329" t="s">
        <v>140</v>
      </c>
      <c r="Y41" s="329"/>
      <c r="Z41" s="329"/>
      <c r="AA41" s="329"/>
      <c r="AB41" s="329"/>
      <c r="AC41" s="329"/>
      <c r="AD41" s="329"/>
      <c r="AE41" s="329"/>
      <c r="AF41" s="329"/>
      <c r="AG41" s="329"/>
      <c r="AH41" s="329"/>
      <c r="AI41" s="329"/>
      <c r="AJ41" s="329"/>
      <c r="AK41" s="329"/>
      <c r="AL41" s="329"/>
      <c r="AM41" s="329"/>
    </row>
    <row r="42" spans="1:40" x14ac:dyDescent="0.25">
      <c r="B42" s="333" t="s">
        <v>110</v>
      </c>
      <c r="C42" s="334"/>
      <c r="D42" s="91"/>
      <c r="E42" s="92"/>
      <c r="F42" s="87"/>
      <c r="G42" s="342" t="s">
        <v>101</v>
      </c>
      <c r="H42" s="343"/>
      <c r="I42" s="343"/>
      <c r="J42" s="343"/>
      <c r="K42" s="343"/>
      <c r="L42" s="343"/>
      <c r="M42" s="343"/>
      <c r="N42" s="343"/>
      <c r="O42" s="346"/>
      <c r="P42" s="347"/>
      <c r="Q42" s="347"/>
      <c r="R42" s="347"/>
      <c r="S42" s="306"/>
      <c r="T42" s="306"/>
      <c r="U42" s="306"/>
      <c r="V42" s="348"/>
      <c r="W42" s="87"/>
      <c r="X42" s="342" t="s">
        <v>111</v>
      </c>
      <c r="Y42" s="343"/>
      <c r="Z42" s="343"/>
      <c r="AA42" s="343"/>
      <c r="AB42" s="343"/>
      <c r="AC42" s="343"/>
      <c r="AD42" s="343"/>
      <c r="AE42" s="343"/>
      <c r="AF42" s="344"/>
      <c r="AG42" s="344"/>
      <c r="AH42" s="344"/>
      <c r="AI42" s="344"/>
      <c r="AJ42" s="344"/>
      <c r="AK42" s="344"/>
      <c r="AL42" s="344"/>
      <c r="AM42" s="345"/>
    </row>
    <row r="43" spans="1:40" x14ac:dyDescent="0.25">
      <c r="B43" s="335" t="s">
        <v>102</v>
      </c>
      <c r="C43" s="336"/>
      <c r="D43" s="336"/>
      <c r="E43" s="337"/>
      <c r="F43" s="88"/>
      <c r="G43" s="338" t="s">
        <v>103</v>
      </c>
      <c r="H43" s="336"/>
      <c r="I43" s="336"/>
      <c r="J43" s="336"/>
      <c r="K43" s="336"/>
      <c r="L43" s="336"/>
      <c r="M43" s="336"/>
      <c r="N43" s="336"/>
      <c r="O43" s="336"/>
      <c r="P43" s="336"/>
      <c r="Q43" s="336"/>
      <c r="R43" s="336"/>
      <c r="S43" s="336"/>
      <c r="T43" s="336"/>
      <c r="U43" s="336"/>
      <c r="V43" s="337"/>
      <c r="W43" s="88"/>
      <c r="X43" s="338" t="s">
        <v>104</v>
      </c>
      <c r="Y43" s="336"/>
      <c r="Z43" s="336"/>
      <c r="AA43" s="336"/>
      <c r="AB43" s="336"/>
      <c r="AC43" s="336"/>
      <c r="AD43" s="336"/>
      <c r="AE43" s="336"/>
      <c r="AF43" s="336"/>
      <c r="AG43" s="336"/>
      <c r="AH43" s="336"/>
      <c r="AI43" s="336"/>
      <c r="AJ43" s="336"/>
      <c r="AK43" s="336"/>
      <c r="AL43" s="336"/>
      <c r="AM43" s="337"/>
    </row>
    <row r="44" spans="1:40" x14ac:dyDescent="0.25">
      <c r="B44" s="335" t="s">
        <v>105</v>
      </c>
      <c r="C44" s="336"/>
      <c r="D44" s="336"/>
      <c r="E44" s="337"/>
      <c r="F44" s="89"/>
      <c r="G44" s="341" t="s">
        <v>106</v>
      </c>
      <c r="H44" s="336"/>
      <c r="I44" s="336"/>
      <c r="J44" s="336"/>
      <c r="K44" s="336"/>
      <c r="L44" s="336"/>
      <c r="M44" s="336"/>
      <c r="N44" s="336"/>
      <c r="O44" s="336"/>
      <c r="P44" s="336"/>
      <c r="Q44" s="336"/>
      <c r="R44" s="336"/>
      <c r="S44" s="336"/>
      <c r="T44" s="336"/>
      <c r="U44" s="336"/>
      <c r="V44" s="337"/>
      <c r="W44" s="89"/>
      <c r="X44" s="341" t="s">
        <v>107</v>
      </c>
      <c r="Y44" s="336"/>
      <c r="Z44" s="336"/>
      <c r="AA44" s="336"/>
      <c r="AB44" s="336"/>
      <c r="AC44" s="336"/>
      <c r="AD44" s="336"/>
      <c r="AE44" s="336"/>
      <c r="AF44" s="336"/>
      <c r="AG44" s="336"/>
      <c r="AH44" s="336"/>
      <c r="AI44" s="336"/>
      <c r="AJ44" s="336"/>
      <c r="AK44" s="336"/>
      <c r="AL44" s="336"/>
      <c r="AM44" s="337"/>
    </row>
    <row r="45" spans="1:40" x14ac:dyDescent="0.25">
      <c r="B45" s="349"/>
      <c r="C45" s="350"/>
      <c r="D45" s="350"/>
      <c r="E45" s="351"/>
      <c r="F45" s="90"/>
      <c r="G45" s="366"/>
      <c r="H45" s="350"/>
      <c r="I45" s="350"/>
      <c r="J45" s="350"/>
      <c r="K45" s="350"/>
      <c r="L45" s="350"/>
      <c r="M45" s="350"/>
      <c r="N45" s="350"/>
      <c r="O45" s="350"/>
      <c r="P45" s="350"/>
      <c r="Q45" s="350"/>
      <c r="R45" s="350"/>
      <c r="S45" s="350"/>
      <c r="T45" s="350"/>
      <c r="U45" s="350"/>
      <c r="V45" s="351"/>
      <c r="W45" s="90"/>
      <c r="X45" s="366"/>
      <c r="Y45" s="350"/>
      <c r="Z45" s="350"/>
      <c r="AA45" s="350"/>
      <c r="AB45" s="350"/>
      <c r="AC45" s="350"/>
      <c r="AD45" s="350"/>
      <c r="AE45" s="350"/>
      <c r="AF45" s="350"/>
      <c r="AG45" s="350"/>
      <c r="AH45" s="350"/>
      <c r="AI45" s="350"/>
      <c r="AJ45" s="350"/>
      <c r="AK45" s="350"/>
      <c r="AL45" s="350"/>
      <c r="AM45" s="351"/>
    </row>
    <row r="46" spans="1:40" x14ac:dyDescent="0.25">
      <c r="B46" s="349"/>
      <c r="C46" s="350"/>
      <c r="D46" s="350"/>
      <c r="E46" s="351"/>
      <c r="F46" s="21"/>
      <c r="G46" s="349"/>
      <c r="H46" s="350"/>
      <c r="I46" s="350"/>
      <c r="J46" s="350"/>
      <c r="K46" s="350"/>
      <c r="L46" s="350"/>
      <c r="M46" s="350"/>
      <c r="N46" s="350"/>
      <c r="O46" s="350"/>
      <c r="P46" s="350"/>
      <c r="Q46" s="350"/>
      <c r="R46" s="350"/>
      <c r="S46" s="350"/>
      <c r="T46" s="350"/>
      <c r="U46" s="350"/>
      <c r="V46" s="351"/>
      <c r="W46" s="21"/>
      <c r="X46" s="349"/>
      <c r="Y46" s="350"/>
      <c r="Z46" s="350"/>
      <c r="AA46" s="350"/>
      <c r="AB46" s="350"/>
      <c r="AC46" s="350"/>
      <c r="AD46" s="350"/>
      <c r="AE46" s="350"/>
      <c r="AF46" s="350"/>
      <c r="AG46" s="350"/>
      <c r="AH46" s="350"/>
      <c r="AI46" s="350"/>
      <c r="AJ46" s="350"/>
      <c r="AK46" s="350"/>
      <c r="AL46" s="350"/>
      <c r="AM46" s="351"/>
    </row>
    <row r="47" spans="1:40" x14ac:dyDescent="0.25">
      <c r="B47" s="335" t="s">
        <v>58</v>
      </c>
      <c r="C47" s="339"/>
      <c r="D47" s="339"/>
      <c r="E47" s="340"/>
      <c r="F47" s="21"/>
      <c r="G47" s="335" t="s">
        <v>112</v>
      </c>
      <c r="H47" s="339"/>
      <c r="I47" s="339"/>
      <c r="J47" s="339"/>
      <c r="K47" s="339"/>
      <c r="L47" s="339"/>
      <c r="M47" s="339"/>
      <c r="N47" s="339"/>
      <c r="O47" s="339"/>
      <c r="P47" s="339"/>
      <c r="Q47" s="339"/>
      <c r="R47" s="339"/>
      <c r="S47" s="339"/>
      <c r="T47" s="339"/>
      <c r="U47" s="339"/>
      <c r="V47" s="340"/>
      <c r="W47" s="21"/>
      <c r="X47" s="335" t="s">
        <v>113</v>
      </c>
      <c r="Y47" s="339"/>
      <c r="Z47" s="339"/>
      <c r="AA47" s="339"/>
      <c r="AB47" s="339"/>
      <c r="AC47" s="339"/>
      <c r="AD47" s="339"/>
      <c r="AE47" s="339"/>
      <c r="AF47" s="339"/>
      <c r="AG47" s="339"/>
      <c r="AH47" s="339"/>
      <c r="AI47" s="339"/>
      <c r="AJ47" s="339"/>
      <c r="AK47" s="339"/>
      <c r="AL47" s="339"/>
      <c r="AM47" s="340"/>
    </row>
    <row r="48" spans="1:40" x14ac:dyDescent="0.25">
      <c r="B48" s="335" t="s">
        <v>114</v>
      </c>
      <c r="C48" s="336"/>
      <c r="D48" s="336"/>
      <c r="E48" s="337"/>
      <c r="F48" s="21"/>
      <c r="G48" s="335" t="s">
        <v>141</v>
      </c>
      <c r="H48" s="336"/>
      <c r="I48" s="336"/>
      <c r="J48" s="336"/>
      <c r="K48" s="336"/>
      <c r="L48" s="336"/>
      <c r="M48" s="336"/>
      <c r="N48" s="336"/>
      <c r="O48" s="336"/>
      <c r="P48" s="336"/>
      <c r="Q48" s="336"/>
      <c r="R48" s="336"/>
      <c r="S48" s="336"/>
      <c r="T48" s="336"/>
      <c r="U48" s="336"/>
      <c r="V48" s="337"/>
      <c r="W48" s="21"/>
      <c r="X48" s="335" t="s">
        <v>142</v>
      </c>
      <c r="Y48" s="339"/>
      <c r="Z48" s="339"/>
      <c r="AA48" s="339"/>
      <c r="AB48" s="339"/>
      <c r="AC48" s="339"/>
      <c r="AD48" s="339"/>
      <c r="AE48" s="339"/>
      <c r="AF48" s="339"/>
      <c r="AG48" s="339"/>
      <c r="AH48" s="339"/>
      <c r="AI48" s="339"/>
      <c r="AJ48" s="339"/>
      <c r="AK48" s="339"/>
      <c r="AL48" s="339"/>
      <c r="AM48" s="340"/>
    </row>
    <row r="49" spans="2:39" x14ac:dyDescent="0.25">
      <c r="B49" s="335" t="s">
        <v>115</v>
      </c>
      <c r="C49" s="336"/>
      <c r="D49" s="336"/>
      <c r="E49" s="337"/>
      <c r="F49" s="21"/>
      <c r="G49" s="335" t="s">
        <v>116</v>
      </c>
      <c r="H49" s="336"/>
      <c r="I49" s="336"/>
      <c r="J49" s="336"/>
      <c r="K49" s="336"/>
      <c r="L49" s="336"/>
      <c r="M49" s="336"/>
      <c r="N49" s="336"/>
      <c r="O49" s="336"/>
      <c r="P49" s="336"/>
      <c r="Q49" s="336"/>
      <c r="R49" s="336"/>
      <c r="S49" s="336"/>
      <c r="T49" s="336"/>
      <c r="U49" s="336"/>
      <c r="V49" s="337"/>
      <c r="W49" s="21"/>
      <c r="X49" s="335" t="s">
        <v>117</v>
      </c>
      <c r="Y49" s="336"/>
      <c r="Z49" s="336"/>
      <c r="AA49" s="336"/>
      <c r="AB49" s="336"/>
      <c r="AC49" s="336"/>
      <c r="AD49" s="336"/>
      <c r="AE49" s="336"/>
      <c r="AF49" s="336"/>
      <c r="AG49" s="336"/>
      <c r="AH49" s="336"/>
      <c r="AI49" s="336"/>
      <c r="AJ49" s="336"/>
      <c r="AK49" s="336"/>
      <c r="AL49" s="336"/>
      <c r="AM49" s="337"/>
    </row>
    <row r="50" spans="2:39" ht="13.8" thickBot="1" x14ac:dyDescent="0.3">
      <c r="B50" s="367"/>
      <c r="C50" s="368"/>
      <c r="D50" s="368"/>
      <c r="E50" s="369"/>
      <c r="F50" s="21"/>
      <c r="G50" s="367"/>
      <c r="H50" s="368"/>
      <c r="I50" s="368"/>
      <c r="J50" s="368"/>
      <c r="K50" s="368"/>
      <c r="L50" s="368"/>
      <c r="M50" s="368"/>
      <c r="N50" s="368"/>
      <c r="O50" s="368"/>
      <c r="P50" s="368"/>
      <c r="Q50" s="368"/>
      <c r="R50" s="368"/>
      <c r="S50" s="368"/>
      <c r="T50" s="368"/>
      <c r="U50" s="368"/>
      <c r="V50" s="369"/>
      <c r="W50" s="21"/>
      <c r="X50" s="335" t="s">
        <v>118</v>
      </c>
      <c r="Y50" s="336"/>
      <c r="Z50" s="336"/>
      <c r="AA50" s="336"/>
      <c r="AB50" s="336"/>
      <c r="AC50" s="336"/>
      <c r="AD50" s="336"/>
      <c r="AE50" s="336"/>
      <c r="AF50" s="336"/>
      <c r="AG50" s="336"/>
      <c r="AH50" s="336"/>
      <c r="AI50" s="336"/>
      <c r="AJ50" s="336"/>
      <c r="AK50" s="336"/>
      <c r="AL50" s="336"/>
      <c r="AM50" s="337"/>
    </row>
    <row r="51" spans="2:39" x14ac:dyDescent="0.25">
      <c r="C51" s="78"/>
      <c r="D51" s="79"/>
      <c r="E51" s="79"/>
      <c r="F51" s="79"/>
      <c r="G51" s="79"/>
      <c r="H51" s="79"/>
      <c r="I51" s="79"/>
      <c r="J51" s="79"/>
      <c r="K51" s="79"/>
      <c r="L51" s="78"/>
      <c r="M51" s="78"/>
      <c r="N51" s="78"/>
      <c r="O51" s="78"/>
      <c r="P51" s="78"/>
      <c r="Q51" s="78"/>
      <c r="R51" s="78"/>
      <c r="S51" s="78"/>
      <c r="T51" s="78"/>
      <c r="U51" s="78"/>
      <c r="V51" s="78"/>
      <c r="W51" s="78"/>
      <c r="X51" s="365"/>
      <c r="Y51" s="280"/>
      <c r="Z51" s="280"/>
      <c r="AA51" s="280"/>
      <c r="AB51" s="280"/>
      <c r="AC51" s="280"/>
      <c r="AD51" s="280"/>
      <c r="AE51" s="280"/>
      <c r="AF51" s="280"/>
      <c r="AG51" s="280"/>
      <c r="AH51" s="280"/>
      <c r="AI51" s="280"/>
      <c r="AJ51" s="280"/>
      <c r="AK51" s="280"/>
      <c r="AL51" s="280"/>
      <c r="AM51" s="281"/>
    </row>
    <row r="52" spans="2:39" x14ac:dyDescent="0.25">
      <c r="C52" s="78"/>
      <c r="D52" s="79"/>
      <c r="E52" s="79"/>
      <c r="F52" s="79"/>
      <c r="G52" s="79"/>
      <c r="H52" s="79"/>
      <c r="I52" s="79"/>
      <c r="J52" s="79"/>
      <c r="K52" s="79"/>
      <c r="L52" s="78"/>
      <c r="M52" s="79"/>
      <c r="N52" s="79"/>
      <c r="O52" s="79"/>
      <c r="P52" s="79"/>
      <c r="Q52" s="79"/>
      <c r="R52" s="79"/>
      <c r="S52" s="79"/>
      <c r="T52" s="79"/>
      <c r="U52" s="78"/>
      <c r="V52" s="78"/>
      <c r="W52" s="78"/>
      <c r="X52" s="361" t="s">
        <v>108</v>
      </c>
      <c r="Y52" s="362"/>
      <c r="Z52" s="362"/>
      <c r="AA52" s="362"/>
      <c r="AB52" s="362"/>
      <c r="AC52" s="362"/>
      <c r="AD52" s="362"/>
      <c r="AE52" s="362"/>
      <c r="AF52" s="362"/>
      <c r="AG52" s="362"/>
      <c r="AH52" s="362"/>
      <c r="AI52" s="362"/>
      <c r="AJ52" s="363"/>
      <c r="AK52" s="363"/>
      <c r="AL52" s="363"/>
      <c r="AM52" s="364"/>
    </row>
    <row r="53" spans="2:39" x14ac:dyDescent="0.25">
      <c r="C53" s="80"/>
      <c r="D53" s="80"/>
      <c r="E53" s="80"/>
      <c r="F53" s="80"/>
      <c r="G53" s="80"/>
      <c r="H53" s="80"/>
      <c r="I53" s="80"/>
      <c r="J53" s="80"/>
      <c r="K53" s="80"/>
      <c r="L53" s="80"/>
      <c r="M53" s="80"/>
      <c r="N53" s="80"/>
      <c r="O53" s="80"/>
      <c r="P53" s="80"/>
      <c r="Q53" s="80"/>
      <c r="R53" s="80"/>
      <c r="S53" s="80"/>
      <c r="T53" s="80"/>
      <c r="U53" s="78"/>
      <c r="V53" s="78"/>
      <c r="W53" s="78"/>
      <c r="X53" s="352" t="s">
        <v>109</v>
      </c>
      <c r="Y53" s="353"/>
      <c r="Z53" s="353"/>
      <c r="AA53" s="354"/>
      <c r="AB53" s="354"/>
      <c r="AC53" s="354"/>
      <c r="AD53" s="354"/>
      <c r="AE53" s="354"/>
      <c r="AF53" s="354"/>
      <c r="AG53" s="354"/>
      <c r="AH53" s="354"/>
      <c r="AI53" s="354"/>
      <c r="AJ53" s="355"/>
      <c r="AK53" s="355"/>
      <c r="AL53" s="355"/>
      <c r="AM53" s="356"/>
    </row>
    <row r="54" spans="2:39" x14ac:dyDescent="0.25">
      <c r="C54" s="81"/>
      <c r="D54" s="81"/>
      <c r="E54" s="81"/>
      <c r="F54" s="81"/>
      <c r="G54" s="81"/>
      <c r="H54" s="81"/>
      <c r="I54" s="81"/>
      <c r="J54" s="81"/>
      <c r="K54" s="81"/>
      <c r="L54" s="81"/>
      <c r="M54" s="81"/>
      <c r="N54" s="81"/>
      <c r="O54" s="81"/>
      <c r="P54" s="81"/>
      <c r="Q54" s="81"/>
      <c r="R54" s="81"/>
      <c r="S54" s="81"/>
      <c r="T54" s="81"/>
      <c r="U54" s="24"/>
      <c r="V54" s="22"/>
      <c r="W54" s="22"/>
      <c r="X54" s="357"/>
      <c r="Y54" s="354"/>
      <c r="Z54" s="354"/>
      <c r="AA54" s="354"/>
      <c r="AB54" s="354"/>
      <c r="AC54" s="354"/>
      <c r="AD54" s="354"/>
      <c r="AE54" s="354"/>
      <c r="AF54" s="354"/>
      <c r="AG54" s="354"/>
      <c r="AH54" s="354"/>
      <c r="AI54" s="354"/>
      <c r="AJ54" s="355"/>
      <c r="AK54" s="355"/>
      <c r="AL54" s="355"/>
      <c r="AM54" s="356"/>
    </row>
    <row r="55" spans="2:39" x14ac:dyDescent="0.25">
      <c r="G55"/>
      <c r="H55"/>
      <c r="I55"/>
      <c r="J55"/>
      <c r="K55"/>
      <c r="L55"/>
      <c r="X55" s="357"/>
      <c r="Y55" s="354"/>
      <c r="Z55" s="354"/>
      <c r="AA55" s="354"/>
      <c r="AB55" s="354"/>
      <c r="AC55" s="354"/>
      <c r="AD55" s="354"/>
      <c r="AE55" s="354"/>
      <c r="AF55" s="354"/>
      <c r="AG55" s="354"/>
      <c r="AH55" s="354"/>
      <c r="AI55" s="354"/>
      <c r="AJ55" s="355"/>
      <c r="AK55" s="355"/>
      <c r="AL55" s="355"/>
      <c r="AM55" s="356"/>
    </row>
    <row r="56" spans="2:39" x14ac:dyDescent="0.25">
      <c r="X56" s="357"/>
      <c r="Y56" s="354"/>
      <c r="Z56" s="354"/>
      <c r="AA56" s="354"/>
      <c r="AB56" s="354"/>
      <c r="AC56" s="354"/>
      <c r="AD56" s="354"/>
      <c r="AE56" s="354"/>
      <c r="AF56" s="354"/>
      <c r="AG56" s="354"/>
      <c r="AH56" s="354"/>
      <c r="AI56" s="354"/>
      <c r="AJ56" s="355"/>
      <c r="AK56" s="355"/>
      <c r="AL56" s="355"/>
      <c r="AM56" s="356"/>
    </row>
    <row r="57" spans="2:39" x14ac:dyDescent="0.25">
      <c r="X57" s="357"/>
      <c r="Y57" s="354"/>
      <c r="Z57" s="354"/>
      <c r="AA57" s="354"/>
      <c r="AB57" s="354"/>
      <c r="AC57" s="354"/>
      <c r="AD57" s="354"/>
      <c r="AE57" s="354"/>
      <c r="AF57" s="354"/>
      <c r="AG57" s="354"/>
      <c r="AH57" s="354"/>
      <c r="AI57" s="354"/>
      <c r="AJ57" s="355"/>
      <c r="AK57" s="355"/>
      <c r="AL57" s="355"/>
      <c r="AM57" s="356"/>
    </row>
    <row r="58" spans="2:39" ht="13.8" thickBot="1" x14ac:dyDescent="0.3">
      <c r="B58" s="73"/>
      <c r="X58" s="358"/>
      <c r="Y58" s="359"/>
      <c r="Z58" s="359"/>
      <c r="AA58" s="359"/>
      <c r="AB58" s="359"/>
      <c r="AC58" s="359"/>
      <c r="AD58" s="359"/>
      <c r="AE58" s="359"/>
      <c r="AF58" s="359"/>
      <c r="AG58" s="359"/>
      <c r="AH58" s="359"/>
      <c r="AI58" s="359"/>
      <c r="AJ58" s="359"/>
      <c r="AK58" s="359"/>
      <c r="AL58" s="359"/>
      <c r="AM58" s="360"/>
    </row>
    <row r="59" spans="2:39" x14ac:dyDescent="0.25">
      <c r="C59" s="77"/>
      <c r="D59" s="24"/>
      <c r="E59" s="24"/>
      <c r="F59" s="24"/>
      <c r="G59" s="24"/>
      <c r="H59" s="24"/>
      <c r="I59" s="24"/>
      <c r="J59" s="24"/>
      <c r="K59" s="24"/>
      <c r="L59" s="24"/>
      <c r="M59" s="24"/>
      <c r="N59" s="24"/>
    </row>
  </sheetData>
  <sheetProtection password="C75A" sheet="1" objects="1" scenarios="1" selectLockedCells="1"/>
  <mergeCells count="53">
    <mergeCell ref="X48:AM48"/>
    <mergeCell ref="X49:AM49"/>
    <mergeCell ref="B49:E49"/>
    <mergeCell ref="G49:V49"/>
    <mergeCell ref="G48:V48"/>
    <mergeCell ref="G43:V43"/>
    <mergeCell ref="B47:E47"/>
    <mergeCell ref="X53:AM58"/>
    <mergeCell ref="X52:AM52"/>
    <mergeCell ref="X51:AM51"/>
    <mergeCell ref="X50:AM50"/>
    <mergeCell ref="G45:V45"/>
    <mergeCell ref="G47:V47"/>
    <mergeCell ref="G46:V46"/>
    <mergeCell ref="X46:AM46"/>
    <mergeCell ref="X45:AM45"/>
    <mergeCell ref="B50:E50"/>
    <mergeCell ref="G50:V50"/>
    <mergeCell ref="B48:E48"/>
    <mergeCell ref="B42:C42"/>
    <mergeCell ref="B43:E43"/>
    <mergeCell ref="X43:AM43"/>
    <mergeCell ref="X47:AM47"/>
    <mergeCell ref="X44:AM44"/>
    <mergeCell ref="G44:V44"/>
    <mergeCell ref="X42:AE42"/>
    <mergeCell ref="G42:N42"/>
    <mergeCell ref="AF42:AM42"/>
    <mergeCell ref="O42:V42"/>
    <mergeCell ref="B44:E44"/>
    <mergeCell ref="B45:E45"/>
    <mergeCell ref="B46:E46"/>
    <mergeCell ref="B41:E41"/>
    <mergeCell ref="C28:D28"/>
    <mergeCell ref="R29:Y31"/>
    <mergeCell ref="J27:Q27"/>
    <mergeCell ref="R27:Y27"/>
    <mergeCell ref="E27:I27"/>
    <mergeCell ref="E32:T32"/>
    <mergeCell ref="E29:I31"/>
    <mergeCell ref="X41:AM41"/>
    <mergeCell ref="G41:V41"/>
    <mergeCell ref="F38:U38"/>
    <mergeCell ref="Z27:AM27"/>
    <mergeCell ref="E28:I28"/>
    <mergeCell ref="R28:Y28"/>
    <mergeCell ref="Z28:AM31"/>
    <mergeCell ref="B1:B2"/>
    <mergeCell ref="D26:AC26"/>
    <mergeCell ref="C27:D27"/>
    <mergeCell ref="J29:Q31"/>
    <mergeCell ref="AD26:AN26"/>
    <mergeCell ref="J28:Q28"/>
  </mergeCells>
  <phoneticPr fontId="4" type="noConversion"/>
  <dataValidations count="2">
    <dataValidation errorStyle="information" allowBlank="1" showInputMessage="1" showErrorMessage="1" error="Änderungen nur in den Stammdaten möglich!" sqref="AO6:AO25" xr:uid="{00000000-0002-0000-0200-000000000000}"/>
    <dataValidation type="whole" operator="equal" allowBlank="1" showInputMessage="1" showErrorMessage="1" error="Die eingetragene Zahl entspricht nicht dem angestrebten Grad oder kein Judoka in dieser Zeile!" prompt="Bei bestandener Prüfung 3, 2 oder 1 eintragen." sqref="AN6:AN25" xr:uid="{00000000-0002-0000-0200-000001000000}">
      <formula1>AO6</formula1>
    </dataValidation>
  </dataValidations>
  <pageMargins left="0.27559055118110237" right="0.27559055118110237" top="0.39370078740157483" bottom="0.39370078740157483"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1"/>
  <sheetViews>
    <sheetView zoomScale="120" workbookViewId="0">
      <selection activeCell="A2" sqref="A2"/>
    </sheetView>
  </sheetViews>
  <sheetFormatPr baseColWidth="10" defaultColWidth="11.5546875" defaultRowHeight="10.199999999999999" x14ac:dyDescent="0.2"/>
  <cols>
    <col min="1" max="1" width="8.109375" style="22" customWidth="1"/>
    <col min="2" max="3" width="16.6640625" style="22" customWidth="1"/>
    <col min="4" max="4" width="8.6640625" style="23" customWidth="1"/>
    <col min="5" max="5" width="21.33203125" style="22" customWidth="1"/>
    <col min="6" max="6" width="8.6640625" style="22" customWidth="1"/>
    <col min="7" max="7" width="4" style="23" customWidth="1"/>
    <col min="8" max="10" width="15.6640625" style="23" customWidth="1"/>
    <col min="11" max="13" width="7.6640625" style="23" customWidth="1"/>
    <col min="14" max="14" width="11.5546875" style="166"/>
    <col min="15" max="16384" width="11.5546875" style="22"/>
  </cols>
  <sheetData>
    <row r="1" spans="1:15" s="23" customFormat="1" ht="18" customHeight="1" x14ac:dyDescent="0.2">
      <c r="A1" s="97" t="str">
        <f>IF(+Stammdaten!A1&lt;&gt;0,+Stammdaten!A1,"")</f>
        <v>Pass Nr.</v>
      </c>
      <c r="B1" s="97" t="str">
        <f>IF(+Stammdaten!B1&lt;&gt;0,+Stammdaten!B1,"")</f>
        <v>Name</v>
      </c>
      <c r="C1" s="97" t="str">
        <f>IF(+Stammdaten!C1&lt;&gt;0,+Stammdaten!C1,"")</f>
        <v>Vorname</v>
      </c>
      <c r="D1" s="97" t="str">
        <f>IF(+Stammdaten!D1&lt;&gt;0,+Stammdaten!D1,"")</f>
        <v>geb. am</v>
      </c>
      <c r="E1" s="97" t="s">
        <v>6</v>
      </c>
      <c r="F1" s="97" t="s">
        <v>7</v>
      </c>
      <c r="G1" s="97" t="s">
        <v>146</v>
      </c>
      <c r="H1" s="97" t="s">
        <v>10</v>
      </c>
      <c r="I1" s="97" t="s">
        <v>11</v>
      </c>
      <c r="J1" s="97" t="s">
        <v>12</v>
      </c>
      <c r="K1" s="97" t="s">
        <v>302</v>
      </c>
      <c r="L1" s="97" t="s">
        <v>300</v>
      </c>
      <c r="M1" s="97" t="s">
        <v>301</v>
      </c>
      <c r="N1" s="97" t="s">
        <v>307</v>
      </c>
      <c r="O1" s="97" t="s">
        <v>308</v>
      </c>
    </row>
    <row r="2" spans="1:15" ht="18" customHeight="1" x14ac:dyDescent="0.3">
      <c r="A2" s="98" t="str">
        <f>IF(+Stammdaten!A2&lt;&gt;0,+Stammdaten!A2,"")</f>
        <v/>
      </c>
      <c r="B2" s="96" t="str">
        <f>IF(+Stammdaten!B2&lt;&gt;0,+Stammdaten!B2,"")</f>
        <v/>
      </c>
      <c r="C2" s="99" t="str">
        <f>IF(+Stammdaten!C2&lt;&gt;0,+Stammdaten!C2,"")</f>
        <v/>
      </c>
      <c r="D2" s="100" t="str">
        <f>IF(+Stammdaten!D2&lt;&gt;0,+Stammdaten!D2,"")</f>
        <v/>
      </c>
      <c r="E2" s="99" t="str">
        <f>IF(B2&lt;&gt;"",+Stammdaten!$B$23,"")</f>
        <v/>
      </c>
      <c r="F2" s="100" t="str">
        <f>IF(B2&lt;&gt;"",+Stammdaten!$B$24,"")</f>
        <v/>
      </c>
      <c r="G2" s="168" t="str">
        <f>IF('8. Kyu'!K6&gt;0,'8. Kyu'!K6,IF('7.-4. Kyu'!AG6&gt;0,'7.-4. Kyu'!AG6,IF('3.-1. Kyu'!AN6&gt;0,'3.-1. Kyu'!AN6,"")))</f>
        <v/>
      </c>
      <c r="H2" s="98" t="str">
        <f>IF(+Stammdaten!$D$23="","",IF(+Stammdaten!E2&gt;0,MID(+Stammdaten!$D$23,1,SEARCH("/",+Stammdaten!$D$23)-1),""))</f>
        <v/>
      </c>
      <c r="I2" s="98" t="str">
        <f>IF(+Stammdaten!$D$24="","",IF(+Stammdaten!E2&gt;0,MID(+Stammdaten!$D$24,1,SEARCH("/",+Stammdaten!$D$24)-1),""))</f>
        <v/>
      </c>
      <c r="J2" s="98" t="str">
        <f>IF(+Stammdaten!$D$25="","",IF(+Stammdaten!E2&gt;0,MID(+Stammdaten!$D$25,1,SEARCH("/",+Stammdaten!$D$25)-1),""))</f>
        <v/>
      </c>
      <c r="K2" s="97" t="str">
        <f>IF(+Stammdaten!$D$23="","",IF(+Stammdaten!E2&gt;0,MID(+Stammdaten!$D$23,SEARCH("/",+Stammdaten!$D$23)+1,LEN(+Stammdaten!$D$23)-(SEARCH("/",+Stammdaten!$D$23))),""))</f>
        <v/>
      </c>
      <c r="L2" s="97" t="str">
        <f>IF(+Stammdaten!$D$24="","",IF(+Stammdaten!E2&gt;0,MID(+Stammdaten!$D$24,SEARCH("/",+Stammdaten!$D$24)+1,LEN(+Stammdaten!$D$24)-(SEARCH("/",+Stammdaten!$D$24))),""))</f>
        <v/>
      </c>
      <c r="M2" s="97" t="str">
        <f>IF(+Stammdaten!$D$25="","",IF(+Stammdaten!E2&gt;0,MID(+Stammdaten!$D$25,SEARCH("/",+Stammdaten!$D$25)+1,LEN(+Stammdaten!$D$25)-(SEARCH("/",+Stammdaten!$D$25))),""))</f>
        <v/>
      </c>
      <c r="N2" s="167" t="str">
        <f>+Stammdaten!F2</f>
        <v/>
      </c>
      <c r="O2" s="167" t="str">
        <f>IF(OR(G2=8,G2=7,G2=6,G2=5,G2=4,G2=3,G2=2,G2=1),IF(AND(G2=1,OR(H2="",I2="",J2="")),"3. Prüfer fehlt!",IF(AND(G2=2,AND(I2="",J2="")),"2. Prüfer fehlt!",IF(AND(G2=3,AND(I2="",J2="")),"2. Prüfer fehlt!",IF(AND(I2="",J2="",H2=""),"Prüfer fehlt!","")))),"")</f>
        <v/>
      </c>
    </row>
    <row r="3" spans="1:15" ht="18" customHeight="1" x14ac:dyDescent="0.3">
      <c r="A3" s="98" t="str">
        <f>IF(+Stammdaten!A3&lt;&gt;0,+Stammdaten!A3,"")</f>
        <v/>
      </c>
      <c r="B3" s="96" t="str">
        <f>IF(+Stammdaten!B3&lt;&gt;0,+Stammdaten!B3,"")</f>
        <v/>
      </c>
      <c r="C3" s="99" t="str">
        <f>IF(+Stammdaten!C3&lt;&gt;0,+Stammdaten!C3,"")</f>
        <v/>
      </c>
      <c r="D3" s="100" t="str">
        <f>IF(+Stammdaten!D3&lt;&gt;0,+Stammdaten!D3,"")</f>
        <v/>
      </c>
      <c r="E3" s="99" t="str">
        <f>IF(B3&lt;&gt;"",+Stammdaten!$B$23,"")</f>
        <v/>
      </c>
      <c r="F3" s="100" t="str">
        <f>IF(B3&lt;&gt;"",+Stammdaten!$B$24,"")</f>
        <v/>
      </c>
      <c r="G3" s="168" t="str">
        <f>IF('8. Kyu'!K7&gt;0,'8. Kyu'!K7,IF('7.-4. Kyu'!AG7&gt;0,'7.-4. Kyu'!AG7,IF('3.-1. Kyu'!AN7&gt;0,'3.-1. Kyu'!AN7,"")))</f>
        <v/>
      </c>
      <c r="H3" s="98" t="str">
        <f>IF(+Stammdaten!$D$23="","",IF(+Stammdaten!E3&gt;0,MID(+Stammdaten!$D$23,1,SEARCH("/",+Stammdaten!$D$23)-1),""))</f>
        <v/>
      </c>
      <c r="I3" s="98" t="str">
        <f>IF(+Stammdaten!$D$24="","",IF(+Stammdaten!E3&gt;0,MID(+Stammdaten!$D$24,1,SEARCH("/",+Stammdaten!$D$24)-1),""))</f>
        <v/>
      </c>
      <c r="J3" s="98" t="str">
        <f>IF(+Stammdaten!$D$25="","",IF(+Stammdaten!E3&gt;0,MID(+Stammdaten!$D$25,1,SEARCH("/",+Stammdaten!$D$25)-1),""))</f>
        <v/>
      </c>
      <c r="K3" s="97" t="str">
        <f>IF(+Stammdaten!$D$23="","",IF(+Stammdaten!E3&gt;0,MID(+Stammdaten!$D$23,SEARCH("/",+Stammdaten!$D$23)+1,LEN(+Stammdaten!$D$23)-(SEARCH("/",+Stammdaten!$D$23))),""))</f>
        <v/>
      </c>
      <c r="L3" s="97" t="str">
        <f>IF(+Stammdaten!$D$24="","",IF(+Stammdaten!E3&gt;0,MID(+Stammdaten!$D$24,SEARCH("/",+Stammdaten!$D$24)+1,LEN(+Stammdaten!$D$24)-(SEARCH("/",+Stammdaten!$D$24))),""))</f>
        <v/>
      </c>
      <c r="M3" s="97" t="str">
        <f>IF(+Stammdaten!$D$25="","",IF(+Stammdaten!E3&gt;0,MID(+Stammdaten!$D$25,SEARCH("/",+Stammdaten!$D$25)+1,LEN(+Stammdaten!$D$25)-(SEARCH("/",+Stammdaten!$D$25))),""))</f>
        <v/>
      </c>
      <c r="N3" s="167" t="str">
        <f>+Stammdaten!F3</f>
        <v/>
      </c>
      <c r="O3" s="167" t="str">
        <f t="shared" ref="O3:O21" si="0">IF(OR(G3=8,G3=7,G3=6,G3=5,G3=4,G3=3,G3=2,G3=1),IF(AND(G3=1,OR(H3="",I3="",J3="")),"3. Prüfer fehlt!",IF(AND(G3=2,AND(I3="",J3="")),"2. Prüfer fehlt!",IF(AND(G3=3,AND(I3="",J3="")),"2. Prüfer fehlt!",IF(AND(I3="",J3="",H3=""),"Prüfer fehlt!","")))),"")</f>
        <v/>
      </c>
    </row>
    <row r="4" spans="1:15" ht="18" customHeight="1" x14ac:dyDescent="0.3">
      <c r="A4" s="98" t="str">
        <f>IF(+Stammdaten!A4&lt;&gt;0,+Stammdaten!A4,"")</f>
        <v/>
      </c>
      <c r="B4" s="96" t="str">
        <f>IF(+Stammdaten!B4&lt;&gt;0,+Stammdaten!B4,"")</f>
        <v/>
      </c>
      <c r="C4" s="99" t="str">
        <f>IF(+Stammdaten!C4&lt;&gt;0,+Stammdaten!C4,"")</f>
        <v/>
      </c>
      <c r="D4" s="100" t="str">
        <f>IF(+Stammdaten!D4&lt;&gt;0,+Stammdaten!D4,"")</f>
        <v/>
      </c>
      <c r="E4" s="99" t="str">
        <f>IF(B4&lt;&gt;"",+Stammdaten!$B$23,"")</f>
        <v/>
      </c>
      <c r="F4" s="100" t="str">
        <f>IF(B4&lt;&gt;"",+Stammdaten!$B$24,"")</f>
        <v/>
      </c>
      <c r="G4" s="168" t="str">
        <f>IF('8. Kyu'!K8&gt;0,'8. Kyu'!K8,IF('7.-4. Kyu'!AG8&gt;0,'7.-4. Kyu'!AG8,IF('3.-1. Kyu'!AN8&gt;0,'3.-1. Kyu'!AN8,"")))</f>
        <v/>
      </c>
      <c r="H4" s="98" t="str">
        <f>IF(+Stammdaten!$D$23="","",IF(+Stammdaten!E4&gt;0,MID(+Stammdaten!$D$23,1,SEARCH("/",+Stammdaten!$D$23)-1),""))</f>
        <v/>
      </c>
      <c r="I4" s="98" t="str">
        <f>IF(+Stammdaten!$D$24="","",IF(+Stammdaten!E4&gt;0,MID(+Stammdaten!$D$24,1,SEARCH("/",+Stammdaten!$D$24)-1),""))</f>
        <v/>
      </c>
      <c r="J4" s="98" t="str">
        <f>IF(+Stammdaten!$D$25="","",IF(+Stammdaten!E4&gt;0,MID(+Stammdaten!$D$25,1,SEARCH("/",+Stammdaten!$D$25)-1),""))</f>
        <v/>
      </c>
      <c r="K4" s="97" t="str">
        <f>IF(+Stammdaten!$D$23="","",IF(+Stammdaten!E4&gt;0,MID(+Stammdaten!$D$23,SEARCH("/",+Stammdaten!$D$23)+1,LEN(+Stammdaten!$D$23)-(SEARCH("/",+Stammdaten!$D$23))),""))</f>
        <v/>
      </c>
      <c r="L4" s="97" t="str">
        <f>IF(+Stammdaten!$D$24="","",IF(+Stammdaten!E4&gt;0,MID(+Stammdaten!$D$24,SEARCH("/",+Stammdaten!$D$24)+1,LEN(+Stammdaten!$D$24)-(SEARCH("/",+Stammdaten!$D$24))),""))</f>
        <v/>
      </c>
      <c r="M4" s="97" t="str">
        <f>IF(+Stammdaten!$D$25="","",IF(+Stammdaten!E4&gt;0,MID(+Stammdaten!$D$25,SEARCH("/",+Stammdaten!$D$25)+1,LEN(+Stammdaten!$D$25)-(SEARCH("/",+Stammdaten!$D$25))),""))</f>
        <v/>
      </c>
      <c r="N4" s="167" t="str">
        <f>+Stammdaten!F4</f>
        <v/>
      </c>
      <c r="O4" s="167" t="str">
        <f t="shared" si="0"/>
        <v/>
      </c>
    </row>
    <row r="5" spans="1:15" ht="18" customHeight="1" x14ac:dyDescent="0.3">
      <c r="A5" s="98" t="str">
        <f>IF(+Stammdaten!A5&lt;&gt;0,+Stammdaten!A5,"")</f>
        <v/>
      </c>
      <c r="B5" s="96" t="str">
        <f>IF(+Stammdaten!B5&lt;&gt;0,+Stammdaten!B5,"")</f>
        <v/>
      </c>
      <c r="C5" s="99" t="str">
        <f>IF(+Stammdaten!C5&lt;&gt;0,+Stammdaten!C5,"")</f>
        <v/>
      </c>
      <c r="D5" s="100" t="str">
        <f>IF(+Stammdaten!D5&lt;&gt;0,+Stammdaten!D5,"")</f>
        <v/>
      </c>
      <c r="E5" s="99" t="str">
        <f>IF(B5&lt;&gt;"",+Stammdaten!$B$23,"")</f>
        <v/>
      </c>
      <c r="F5" s="100" t="str">
        <f>IF(B5&lt;&gt;"",+Stammdaten!$B$24,"")</f>
        <v/>
      </c>
      <c r="G5" s="168" t="str">
        <f>IF('8. Kyu'!K9&gt;0,'8. Kyu'!K9,IF('7.-4. Kyu'!AG9&gt;0,'7.-4. Kyu'!AG9,IF('3.-1. Kyu'!AN9&gt;0,'3.-1. Kyu'!AN9,"")))</f>
        <v/>
      </c>
      <c r="H5" s="98" t="str">
        <f>IF(+Stammdaten!$D$23="","",IF(+Stammdaten!E5&gt;0,MID(+Stammdaten!$D$23,1,SEARCH("/",+Stammdaten!$D$23)-1),""))</f>
        <v/>
      </c>
      <c r="I5" s="98" t="str">
        <f>IF(+Stammdaten!$D$24="","",IF(+Stammdaten!E5&gt;0,MID(+Stammdaten!$D$24,1,SEARCH("/",+Stammdaten!$D$24)-1),""))</f>
        <v/>
      </c>
      <c r="J5" s="98" t="str">
        <f>IF(+Stammdaten!$D$25="","",IF(+Stammdaten!E5&gt;0,MID(+Stammdaten!$D$25,1,SEARCH("/",+Stammdaten!$D$25)-1),""))</f>
        <v/>
      </c>
      <c r="K5" s="97" t="str">
        <f>IF(+Stammdaten!$D$23="","",IF(+Stammdaten!E5&gt;0,MID(+Stammdaten!$D$23,SEARCH("/",+Stammdaten!$D$23)+1,LEN(+Stammdaten!$D$23)-(SEARCH("/",+Stammdaten!$D$23))),""))</f>
        <v/>
      </c>
      <c r="L5" s="97" t="str">
        <f>IF(+Stammdaten!$D$24="","",IF(+Stammdaten!E5&gt;0,MID(+Stammdaten!$D$24,SEARCH("/",+Stammdaten!$D$24)+1,LEN(+Stammdaten!$D$24)-(SEARCH("/",+Stammdaten!$D$24))),""))</f>
        <v/>
      </c>
      <c r="M5" s="97" t="str">
        <f>IF(+Stammdaten!$D$25="","",IF(+Stammdaten!E5&gt;0,MID(+Stammdaten!$D$25,SEARCH("/",+Stammdaten!$D$25)+1,LEN(+Stammdaten!$D$25)-(SEARCH("/",+Stammdaten!$D$25))),""))</f>
        <v/>
      </c>
      <c r="N5" s="167" t="str">
        <f>+Stammdaten!F5</f>
        <v/>
      </c>
      <c r="O5" s="167" t="str">
        <f t="shared" si="0"/>
        <v/>
      </c>
    </row>
    <row r="6" spans="1:15" ht="18" customHeight="1" x14ac:dyDescent="0.3">
      <c r="A6" s="98" t="str">
        <f>IF(+Stammdaten!A6&lt;&gt;0,+Stammdaten!A6,"")</f>
        <v/>
      </c>
      <c r="B6" s="96" t="str">
        <f>IF(+Stammdaten!B6&lt;&gt;0,+Stammdaten!B6,"")</f>
        <v/>
      </c>
      <c r="C6" s="99" t="str">
        <f>IF(+Stammdaten!C6&lt;&gt;0,+Stammdaten!C6,"")</f>
        <v/>
      </c>
      <c r="D6" s="100" t="str">
        <f>IF(+Stammdaten!D6&lt;&gt;0,+Stammdaten!D6,"")</f>
        <v/>
      </c>
      <c r="E6" s="99" t="str">
        <f>IF(B6&lt;&gt;"",+Stammdaten!$B$23,"")</f>
        <v/>
      </c>
      <c r="F6" s="100" t="str">
        <f>IF(B6&lt;&gt;"",+Stammdaten!$B$24,"")</f>
        <v/>
      </c>
      <c r="G6" s="168" t="str">
        <f>IF('8. Kyu'!K10&gt;0,'8. Kyu'!K10,IF('7.-4. Kyu'!AG10&gt;0,'7.-4. Kyu'!AG10,IF('3.-1. Kyu'!AN10&gt;0,'3.-1. Kyu'!AN10,"")))</f>
        <v/>
      </c>
      <c r="H6" s="98" t="str">
        <f>IF(+Stammdaten!$D$23="","",IF(+Stammdaten!E6&gt;0,MID(+Stammdaten!$D$23,1,SEARCH("/",+Stammdaten!$D$23)-1),""))</f>
        <v/>
      </c>
      <c r="I6" s="98" t="str">
        <f>IF(+Stammdaten!$D$24="","",IF(+Stammdaten!E6&gt;0,MID(+Stammdaten!$D$24,1,SEARCH("/",+Stammdaten!$D$24)-1),""))</f>
        <v/>
      </c>
      <c r="J6" s="98" t="str">
        <f>IF(+Stammdaten!$D$25="","",IF(+Stammdaten!E6&gt;0,MID(+Stammdaten!$D$25,1,SEARCH("/",+Stammdaten!$D$25)-1),""))</f>
        <v/>
      </c>
      <c r="K6" s="97" t="str">
        <f>IF(+Stammdaten!$D$23="","",IF(+Stammdaten!E6&gt;0,MID(+Stammdaten!$D$23,SEARCH("/",+Stammdaten!$D$23)+1,LEN(+Stammdaten!$D$23)-(SEARCH("/",+Stammdaten!$D$23))),""))</f>
        <v/>
      </c>
      <c r="L6" s="97" t="str">
        <f>IF(+Stammdaten!$D$24="","",IF(+Stammdaten!E6&gt;0,MID(+Stammdaten!$D$24,SEARCH("/",+Stammdaten!$D$24)+1,LEN(+Stammdaten!$D$24)-(SEARCH("/",+Stammdaten!$D$24))),""))</f>
        <v/>
      </c>
      <c r="M6" s="97" t="str">
        <f>IF(+Stammdaten!$D$25="","",IF(+Stammdaten!E6&gt;0,MID(+Stammdaten!$D$25,SEARCH("/",+Stammdaten!$D$25)+1,LEN(+Stammdaten!$D$25)-(SEARCH("/",+Stammdaten!$D$25))),""))</f>
        <v/>
      </c>
      <c r="N6" s="167" t="str">
        <f>+Stammdaten!F6</f>
        <v/>
      </c>
      <c r="O6" s="167" t="str">
        <f t="shared" si="0"/>
        <v/>
      </c>
    </row>
    <row r="7" spans="1:15" ht="18" customHeight="1" x14ac:dyDescent="0.3">
      <c r="A7" s="98" t="str">
        <f>IF(+Stammdaten!A7&lt;&gt;0,+Stammdaten!A7,"")</f>
        <v/>
      </c>
      <c r="B7" s="96" t="str">
        <f>IF(+Stammdaten!B7&lt;&gt;0,+Stammdaten!B7,"")</f>
        <v/>
      </c>
      <c r="C7" s="99" t="str">
        <f>IF(+Stammdaten!C7&lt;&gt;0,+Stammdaten!C7,"")</f>
        <v/>
      </c>
      <c r="D7" s="100" t="str">
        <f>IF(+Stammdaten!D7&lt;&gt;0,+Stammdaten!D7,"")</f>
        <v/>
      </c>
      <c r="E7" s="99" t="str">
        <f>IF(B7&lt;&gt;"",+Stammdaten!$B$23,"")</f>
        <v/>
      </c>
      <c r="F7" s="100" t="str">
        <f>IF(B7&lt;&gt;"",+Stammdaten!$B$24,"")</f>
        <v/>
      </c>
      <c r="G7" s="168" t="str">
        <f>IF('8. Kyu'!K11&gt;0,'8. Kyu'!K11,IF('7.-4. Kyu'!AG11&gt;0,'7.-4. Kyu'!AG11,IF('3.-1. Kyu'!AN11&gt;0,'3.-1. Kyu'!AN11,"")))</f>
        <v/>
      </c>
      <c r="H7" s="98" t="str">
        <f>IF(+Stammdaten!$D$23="","",IF(+Stammdaten!E7&gt;0,MID(+Stammdaten!$D$23,1,SEARCH("/",+Stammdaten!$D$23)-1),""))</f>
        <v/>
      </c>
      <c r="I7" s="98" t="str">
        <f>IF(+Stammdaten!$D$24="","",IF(+Stammdaten!E7&gt;0,MID(+Stammdaten!$D$24,1,SEARCH("/",+Stammdaten!$D$24)-1),""))</f>
        <v/>
      </c>
      <c r="J7" s="98" t="str">
        <f>IF(+Stammdaten!$D$25="","",IF(+Stammdaten!E7&gt;0,MID(+Stammdaten!$D$25,1,SEARCH("/",+Stammdaten!$D$25)-1),""))</f>
        <v/>
      </c>
      <c r="K7" s="97" t="str">
        <f>IF(+Stammdaten!$D$23="","",IF(+Stammdaten!E7&gt;0,MID(+Stammdaten!$D$23,SEARCH("/",+Stammdaten!$D$23)+1,LEN(+Stammdaten!$D$23)-(SEARCH("/",+Stammdaten!$D$23))),""))</f>
        <v/>
      </c>
      <c r="L7" s="97" t="str">
        <f>IF(+Stammdaten!$D$24="","",IF(+Stammdaten!E7&gt;0,MID(+Stammdaten!$D$24,SEARCH("/",+Stammdaten!$D$24)+1,LEN(+Stammdaten!$D$24)-(SEARCH("/",+Stammdaten!$D$24))),""))</f>
        <v/>
      </c>
      <c r="M7" s="97" t="str">
        <f>IF(+Stammdaten!$D$25="","",IF(+Stammdaten!E7&gt;0,MID(+Stammdaten!$D$25,SEARCH("/",+Stammdaten!$D$25)+1,LEN(+Stammdaten!$D$25)-(SEARCH("/",+Stammdaten!$D$25))),""))</f>
        <v/>
      </c>
      <c r="N7" s="167" t="str">
        <f>+Stammdaten!F7</f>
        <v/>
      </c>
      <c r="O7" s="167" t="str">
        <f t="shared" si="0"/>
        <v/>
      </c>
    </row>
    <row r="8" spans="1:15" ht="18" customHeight="1" x14ac:dyDescent="0.3">
      <c r="A8" s="98" t="str">
        <f>IF(+Stammdaten!A8&lt;&gt;0,+Stammdaten!A8,"")</f>
        <v/>
      </c>
      <c r="B8" s="96" t="str">
        <f>IF(+Stammdaten!B8&lt;&gt;0,+Stammdaten!B8,"")</f>
        <v/>
      </c>
      <c r="C8" s="99" t="str">
        <f>IF(+Stammdaten!C8&lt;&gt;0,+Stammdaten!C8,"")</f>
        <v/>
      </c>
      <c r="D8" s="100" t="str">
        <f>IF(+Stammdaten!D8&lt;&gt;0,+Stammdaten!D8,"")</f>
        <v/>
      </c>
      <c r="E8" s="99" t="str">
        <f>IF(B8&lt;&gt;"",+Stammdaten!$B$23,"")</f>
        <v/>
      </c>
      <c r="F8" s="100" t="str">
        <f>IF(B8&lt;&gt;"",+Stammdaten!$B$24,"")</f>
        <v/>
      </c>
      <c r="G8" s="168" t="str">
        <f>IF('8. Kyu'!K12&gt;0,'8. Kyu'!K12,IF('7.-4. Kyu'!AG12&gt;0,'7.-4. Kyu'!AG12,IF('3.-1. Kyu'!AN12&gt;0,'3.-1. Kyu'!AN12,"")))</f>
        <v/>
      </c>
      <c r="H8" s="98" t="str">
        <f>IF(+Stammdaten!$D$23="","",IF(+Stammdaten!E8&gt;0,MID(+Stammdaten!$D$23,1,SEARCH("/",+Stammdaten!$D$23)-1),""))</f>
        <v/>
      </c>
      <c r="I8" s="98" t="str">
        <f>IF(+Stammdaten!$D$24="","",IF(+Stammdaten!E8&gt;0,MID(+Stammdaten!$D$24,1,SEARCH("/",+Stammdaten!$D$24)-1),""))</f>
        <v/>
      </c>
      <c r="J8" s="98" t="str">
        <f>IF(+Stammdaten!$D$25="","",IF(+Stammdaten!E8&gt;0,MID(+Stammdaten!$D$25,1,SEARCH("/",+Stammdaten!$D$25)-1),""))</f>
        <v/>
      </c>
      <c r="K8" s="97" t="str">
        <f>IF(+Stammdaten!$D$23="","",IF(+Stammdaten!E8&gt;0,MID(+Stammdaten!$D$23,SEARCH("/",+Stammdaten!$D$23)+1,LEN(+Stammdaten!$D$23)-(SEARCH("/",+Stammdaten!$D$23))),""))</f>
        <v/>
      </c>
      <c r="L8" s="97" t="str">
        <f>IF(+Stammdaten!$D$24="","",IF(+Stammdaten!E8&gt;0,MID(+Stammdaten!$D$24,SEARCH("/",+Stammdaten!$D$24)+1,LEN(+Stammdaten!$D$24)-(SEARCH("/",+Stammdaten!$D$24))),""))</f>
        <v/>
      </c>
      <c r="M8" s="97" t="str">
        <f>IF(+Stammdaten!$D$25="","",IF(+Stammdaten!E8&gt;0,MID(+Stammdaten!$D$25,SEARCH("/",+Stammdaten!$D$25)+1,LEN(+Stammdaten!$D$25)-(SEARCH("/",+Stammdaten!$D$25))),""))</f>
        <v/>
      </c>
      <c r="N8" s="167" t="str">
        <f>+Stammdaten!F8</f>
        <v/>
      </c>
      <c r="O8" s="167" t="str">
        <f t="shared" si="0"/>
        <v/>
      </c>
    </row>
    <row r="9" spans="1:15" ht="18" customHeight="1" x14ac:dyDescent="0.3">
      <c r="A9" s="98" t="str">
        <f>IF(+Stammdaten!A9&lt;&gt;0,+Stammdaten!A9,"")</f>
        <v/>
      </c>
      <c r="B9" s="96" t="str">
        <f>IF(+Stammdaten!B9&lt;&gt;0,+Stammdaten!B9,"")</f>
        <v/>
      </c>
      <c r="C9" s="99" t="str">
        <f>IF(+Stammdaten!C9&lt;&gt;0,+Stammdaten!C9,"")</f>
        <v/>
      </c>
      <c r="D9" s="100" t="str">
        <f>IF(+Stammdaten!D9&lt;&gt;0,+Stammdaten!D9,"")</f>
        <v/>
      </c>
      <c r="E9" s="99" t="str">
        <f>IF(B9&lt;&gt;"",+Stammdaten!$B$23,"")</f>
        <v/>
      </c>
      <c r="F9" s="100" t="str">
        <f>IF(B9&lt;&gt;"",+Stammdaten!$B$24,"")</f>
        <v/>
      </c>
      <c r="G9" s="168" t="str">
        <f>IF('8. Kyu'!K13&gt;0,'8. Kyu'!K13,IF('7.-4. Kyu'!AG13&gt;0,'7.-4. Kyu'!AG13,IF('3.-1. Kyu'!AN13&gt;0,'3.-1. Kyu'!AN13,"")))</f>
        <v/>
      </c>
      <c r="H9" s="98" t="str">
        <f>IF(+Stammdaten!$D$23="","",IF(+Stammdaten!E9&gt;0,MID(+Stammdaten!$D$23,1,SEARCH("/",+Stammdaten!$D$23)-1),""))</f>
        <v/>
      </c>
      <c r="I9" s="98" t="str">
        <f>IF(+Stammdaten!$D$24="","",IF(+Stammdaten!E9&gt;0,MID(+Stammdaten!$D$24,1,SEARCH("/",+Stammdaten!$D$24)-1),""))</f>
        <v/>
      </c>
      <c r="J9" s="98" t="str">
        <f>IF(+Stammdaten!$D$25="","",IF(+Stammdaten!E9&gt;0,MID(+Stammdaten!$D$25,1,SEARCH("/",+Stammdaten!$D$25)-1),""))</f>
        <v/>
      </c>
      <c r="K9" s="97" t="str">
        <f>IF(+Stammdaten!$D$23="","",IF(+Stammdaten!E9&gt;0,MID(+Stammdaten!$D$23,SEARCH("/",+Stammdaten!$D$23)+1,LEN(+Stammdaten!$D$23)-(SEARCH("/",+Stammdaten!$D$23))),""))</f>
        <v/>
      </c>
      <c r="L9" s="97" t="str">
        <f>IF(+Stammdaten!$D$24="","",IF(+Stammdaten!E9&gt;0,MID(+Stammdaten!$D$24,SEARCH("/",+Stammdaten!$D$24)+1,LEN(+Stammdaten!$D$24)-(SEARCH("/",+Stammdaten!$D$24))),""))</f>
        <v/>
      </c>
      <c r="M9" s="97" t="str">
        <f>IF(+Stammdaten!$D$25="","",IF(+Stammdaten!E9&gt;0,MID(+Stammdaten!$D$25,SEARCH("/",+Stammdaten!$D$25)+1,LEN(+Stammdaten!$D$25)-(SEARCH("/",+Stammdaten!$D$25))),""))</f>
        <v/>
      </c>
      <c r="N9" s="167" t="str">
        <f>+Stammdaten!F9</f>
        <v/>
      </c>
      <c r="O9" s="167" t="str">
        <f t="shared" si="0"/>
        <v/>
      </c>
    </row>
    <row r="10" spans="1:15" ht="18" customHeight="1" x14ac:dyDescent="0.3">
      <c r="A10" s="98" t="str">
        <f>IF(+Stammdaten!A10&lt;&gt;0,+Stammdaten!A10,"")</f>
        <v/>
      </c>
      <c r="B10" s="96" t="str">
        <f>IF(+Stammdaten!B10&lt;&gt;0,+Stammdaten!B10,"")</f>
        <v/>
      </c>
      <c r="C10" s="99" t="str">
        <f>IF(+Stammdaten!C10&lt;&gt;0,+Stammdaten!C10,"")</f>
        <v/>
      </c>
      <c r="D10" s="100" t="str">
        <f>IF(+Stammdaten!D10&lt;&gt;0,+Stammdaten!D10,"")</f>
        <v/>
      </c>
      <c r="E10" s="99" t="str">
        <f>IF(B10&lt;&gt;"",+Stammdaten!$B$23,"")</f>
        <v/>
      </c>
      <c r="F10" s="100" t="str">
        <f>IF(B10&lt;&gt;"",+Stammdaten!$B$24,"")</f>
        <v/>
      </c>
      <c r="G10" s="168" t="str">
        <f>IF('8. Kyu'!K14&gt;0,'8. Kyu'!K14,IF('7.-4. Kyu'!AG14&gt;0,'7.-4. Kyu'!AG14,IF('3.-1. Kyu'!AN14&gt;0,'3.-1. Kyu'!AN14,"")))</f>
        <v/>
      </c>
      <c r="H10" s="98" t="str">
        <f>IF(+Stammdaten!$D$23="","",IF(+Stammdaten!E10&gt;0,MID(+Stammdaten!$D$23,1,SEARCH("/",+Stammdaten!$D$23)-1),""))</f>
        <v/>
      </c>
      <c r="I10" s="98" t="str">
        <f>IF(+Stammdaten!$D$24="","",IF(+Stammdaten!E10&gt;0,MID(+Stammdaten!$D$24,1,SEARCH("/",+Stammdaten!$D$24)-1),""))</f>
        <v/>
      </c>
      <c r="J10" s="98" t="str">
        <f>IF(+Stammdaten!$D$25="","",IF(+Stammdaten!E10&gt;0,MID(+Stammdaten!$D$25,1,SEARCH("/",+Stammdaten!$D$25)-1),""))</f>
        <v/>
      </c>
      <c r="K10" s="97" t="str">
        <f>IF(+Stammdaten!$D$23="","",IF(+Stammdaten!E10&gt;0,MID(+Stammdaten!$D$23,SEARCH("/",+Stammdaten!$D$23)+1,LEN(+Stammdaten!$D$23)-(SEARCH("/",+Stammdaten!$D$23))),""))</f>
        <v/>
      </c>
      <c r="L10" s="97" t="str">
        <f>IF(+Stammdaten!$D$24="","",IF(+Stammdaten!E10&gt;0,MID(+Stammdaten!$D$24,SEARCH("/",+Stammdaten!$D$24)+1,LEN(+Stammdaten!$D$24)-(SEARCH("/",+Stammdaten!$D$24))),""))</f>
        <v/>
      </c>
      <c r="M10" s="97" t="str">
        <f>IF(+Stammdaten!$D$25="","",IF(+Stammdaten!E10&gt;0,MID(+Stammdaten!$D$25,SEARCH("/",+Stammdaten!$D$25)+1,LEN(+Stammdaten!$D$25)-(SEARCH("/",+Stammdaten!$D$25))),""))</f>
        <v/>
      </c>
      <c r="N10" s="167" t="str">
        <f>+Stammdaten!F10</f>
        <v/>
      </c>
      <c r="O10" s="167" t="str">
        <f t="shared" si="0"/>
        <v/>
      </c>
    </row>
    <row r="11" spans="1:15" ht="18" customHeight="1" x14ac:dyDescent="0.3">
      <c r="A11" s="98" t="str">
        <f>IF(+Stammdaten!A11&lt;&gt;0,+Stammdaten!A11,"")</f>
        <v/>
      </c>
      <c r="B11" s="96" t="str">
        <f>IF(+Stammdaten!B11&lt;&gt;0,+Stammdaten!B11,"")</f>
        <v/>
      </c>
      <c r="C11" s="99" t="str">
        <f>IF(+Stammdaten!C11&lt;&gt;0,+Stammdaten!C11,"")</f>
        <v/>
      </c>
      <c r="D11" s="100" t="str">
        <f>IF(+Stammdaten!D11&lt;&gt;0,+Stammdaten!D11,"")</f>
        <v/>
      </c>
      <c r="E11" s="99" t="str">
        <f>IF(B11&lt;&gt;"",+Stammdaten!$B$23,"")</f>
        <v/>
      </c>
      <c r="F11" s="100" t="str">
        <f>IF(B11&lt;&gt;"",+Stammdaten!$B$24,"")</f>
        <v/>
      </c>
      <c r="G11" s="168" t="str">
        <f>IF('8. Kyu'!K15&gt;0,'8. Kyu'!K15,IF('7.-4. Kyu'!AG15&gt;0,'7.-4. Kyu'!AG15,IF('3.-1. Kyu'!AN15&gt;0,'3.-1. Kyu'!AN15,"")))</f>
        <v/>
      </c>
      <c r="H11" s="98" t="str">
        <f>IF(+Stammdaten!$D$23="","",IF(+Stammdaten!E11&gt;0,MID(+Stammdaten!$D$23,1,SEARCH("/",+Stammdaten!$D$23)-1),""))</f>
        <v/>
      </c>
      <c r="I11" s="98" t="str">
        <f>IF(+Stammdaten!$D$24="","",IF(+Stammdaten!E11&gt;0,MID(+Stammdaten!$D$24,1,SEARCH("/",+Stammdaten!$D$24)-1),""))</f>
        <v/>
      </c>
      <c r="J11" s="98" t="str">
        <f>IF(+Stammdaten!$D$25="","",IF(+Stammdaten!E11&gt;0,MID(+Stammdaten!$D$25,1,SEARCH("/",+Stammdaten!$D$25)-1),""))</f>
        <v/>
      </c>
      <c r="K11" s="97" t="str">
        <f>IF(+Stammdaten!$D$23="","",IF(+Stammdaten!E11&gt;0,MID(+Stammdaten!$D$23,SEARCH("/",+Stammdaten!$D$23)+1,LEN(+Stammdaten!$D$23)-(SEARCH("/",+Stammdaten!$D$23))),""))</f>
        <v/>
      </c>
      <c r="L11" s="97" t="str">
        <f>IF(+Stammdaten!$D$24="","",IF(+Stammdaten!E11&gt;0,MID(+Stammdaten!$D$24,SEARCH("/",+Stammdaten!$D$24)+1,LEN(+Stammdaten!$D$24)-(SEARCH("/",+Stammdaten!$D$24))),""))</f>
        <v/>
      </c>
      <c r="M11" s="97" t="str">
        <f>IF(+Stammdaten!$D$25="","",IF(+Stammdaten!E11&gt;0,MID(+Stammdaten!$D$25,SEARCH("/",+Stammdaten!$D$25)+1,LEN(+Stammdaten!$D$25)-(SEARCH("/",+Stammdaten!$D$25))),""))</f>
        <v/>
      </c>
      <c r="N11" s="167" t="str">
        <f>+Stammdaten!F11</f>
        <v/>
      </c>
      <c r="O11" s="167" t="str">
        <f t="shared" si="0"/>
        <v/>
      </c>
    </row>
    <row r="12" spans="1:15" ht="18" customHeight="1" x14ac:dyDescent="0.3">
      <c r="A12" s="98" t="str">
        <f>IF(+Stammdaten!A12&lt;&gt;0,+Stammdaten!A12,"")</f>
        <v/>
      </c>
      <c r="B12" s="96" t="str">
        <f>IF(+Stammdaten!B12&lt;&gt;0,+Stammdaten!B12,"")</f>
        <v/>
      </c>
      <c r="C12" s="99" t="str">
        <f>IF(+Stammdaten!C12&lt;&gt;0,+Stammdaten!C12,"")</f>
        <v/>
      </c>
      <c r="D12" s="100" t="str">
        <f>IF(+Stammdaten!D12&lt;&gt;0,+Stammdaten!D12,"")</f>
        <v/>
      </c>
      <c r="E12" s="99" t="str">
        <f>IF(B12&lt;&gt;"",+Stammdaten!$B$23,"")</f>
        <v/>
      </c>
      <c r="F12" s="100" t="str">
        <f>IF(B12&lt;&gt;"",+Stammdaten!$B$24,"")</f>
        <v/>
      </c>
      <c r="G12" s="168" t="str">
        <f>IF('8. Kyu'!K16&gt;0,'8. Kyu'!K16,IF('7.-4. Kyu'!AG16&gt;0,'7.-4. Kyu'!AG16,IF('3.-1. Kyu'!AN16&gt;0,'3.-1. Kyu'!AN16,"")))</f>
        <v/>
      </c>
      <c r="H12" s="98" t="str">
        <f>IF(+Stammdaten!$D$23="","",IF(+Stammdaten!E12&gt;0,MID(+Stammdaten!$D$23,1,SEARCH("/",+Stammdaten!$D$23)-1),""))</f>
        <v/>
      </c>
      <c r="I12" s="98" t="str">
        <f>IF(+Stammdaten!$D$24="","",IF(+Stammdaten!E12&gt;0,MID(+Stammdaten!$D$24,1,SEARCH("/",+Stammdaten!$D$24)-1),""))</f>
        <v/>
      </c>
      <c r="J12" s="98" t="str">
        <f>IF(+Stammdaten!$D$25="","",IF(+Stammdaten!E12&gt;0,MID(+Stammdaten!$D$25,1,SEARCH("/",+Stammdaten!$D$25)-1),""))</f>
        <v/>
      </c>
      <c r="K12" s="97" t="str">
        <f>IF(+Stammdaten!$D$23="","",IF(+Stammdaten!E12&gt;0,MID(+Stammdaten!$D$23,SEARCH("/",+Stammdaten!$D$23)+1,LEN(+Stammdaten!$D$23)-(SEARCH("/",+Stammdaten!$D$23))),""))</f>
        <v/>
      </c>
      <c r="L12" s="97" t="str">
        <f>IF(+Stammdaten!$D$24="","",IF(+Stammdaten!E12&gt;0,MID(+Stammdaten!$D$24,SEARCH("/",+Stammdaten!$D$24)+1,LEN(+Stammdaten!$D$24)-(SEARCH("/",+Stammdaten!$D$24))),""))</f>
        <v/>
      </c>
      <c r="M12" s="97" t="str">
        <f>IF(+Stammdaten!$D$25="","",IF(+Stammdaten!E12&gt;0,MID(+Stammdaten!$D$25,SEARCH("/",+Stammdaten!$D$25)+1,LEN(+Stammdaten!$D$25)-(SEARCH("/",+Stammdaten!$D$25))),""))</f>
        <v/>
      </c>
      <c r="N12" s="167" t="str">
        <f>+Stammdaten!F12</f>
        <v/>
      </c>
      <c r="O12" s="167" t="str">
        <f t="shared" si="0"/>
        <v/>
      </c>
    </row>
    <row r="13" spans="1:15" ht="18" customHeight="1" x14ac:dyDescent="0.3">
      <c r="A13" s="98" t="str">
        <f>IF(+Stammdaten!A13&lt;&gt;0,+Stammdaten!A13,"")</f>
        <v/>
      </c>
      <c r="B13" s="96" t="str">
        <f>IF(+Stammdaten!B13&lt;&gt;0,+Stammdaten!B13,"")</f>
        <v/>
      </c>
      <c r="C13" s="99" t="str">
        <f>IF(+Stammdaten!C13&lt;&gt;0,+Stammdaten!C13,"")</f>
        <v/>
      </c>
      <c r="D13" s="100" t="str">
        <f>IF(+Stammdaten!D13&lt;&gt;0,+Stammdaten!D13,"")</f>
        <v/>
      </c>
      <c r="E13" s="99" t="str">
        <f>IF(B13&lt;&gt;"",+Stammdaten!$B$23,"")</f>
        <v/>
      </c>
      <c r="F13" s="100" t="str">
        <f>IF(B13&lt;&gt;"",+Stammdaten!$B$24,"")</f>
        <v/>
      </c>
      <c r="G13" s="168" t="str">
        <f>IF('8. Kyu'!K17&gt;0,'8. Kyu'!K17,IF('7.-4. Kyu'!AG17&gt;0,'7.-4. Kyu'!AG17,IF('3.-1. Kyu'!AN17&gt;0,'3.-1. Kyu'!AN17,"")))</f>
        <v/>
      </c>
      <c r="H13" s="98" t="str">
        <f>IF(+Stammdaten!$D$23="","",IF(+Stammdaten!E13&gt;0,MID(+Stammdaten!$D$23,1,SEARCH("/",+Stammdaten!$D$23)-1),""))</f>
        <v/>
      </c>
      <c r="I13" s="98" t="str">
        <f>IF(+Stammdaten!$D$24="","",IF(+Stammdaten!E13&gt;0,MID(+Stammdaten!$D$24,1,SEARCH("/",+Stammdaten!$D$24)-1),""))</f>
        <v/>
      </c>
      <c r="J13" s="98" t="str">
        <f>IF(+Stammdaten!$D$25="","",IF(+Stammdaten!E13&gt;0,MID(+Stammdaten!$D$25,1,SEARCH("/",+Stammdaten!$D$25)-1),""))</f>
        <v/>
      </c>
      <c r="K13" s="97" t="str">
        <f>IF(+Stammdaten!$D$23="","",IF(+Stammdaten!E13&gt;0,MID(+Stammdaten!$D$23,SEARCH("/",+Stammdaten!$D$23)+1,LEN(+Stammdaten!$D$23)-(SEARCH("/",+Stammdaten!$D$23))),""))</f>
        <v/>
      </c>
      <c r="L13" s="97" t="str">
        <f>IF(+Stammdaten!$D$24="","",IF(+Stammdaten!E13&gt;0,MID(+Stammdaten!$D$24,SEARCH("/",+Stammdaten!$D$24)+1,LEN(+Stammdaten!$D$24)-(SEARCH("/",+Stammdaten!$D$24))),""))</f>
        <v/>
      </c>
      <c r="M13" s="97" t="str">
        <f>IF(+Stammdaten!$D$25="","",IF(+Stammdaten!E13&gt;0,MID(+Stammdaten!$D$25,SEARCH("/",+Stammdaten!$D$25)+1,LEN(+Stammdaten!$D$25)-(SEARCH("/",+Stammdaten!$D$25))),""))</f>
        <v/>
      </c>
      <c r="N13" s="167" t="str">
        <f>+Stammdaten!F13</f>
        <v/>
      </c>
      <c r="O13" s="167" t="str">
        <f t="shared" si="0"/>
        <v/>
      </c>
    </row>
    <row r="14" spans="1:15" ht="18" customHeight="1" x14ac:dyDescent="0.3">
      <c r="A14" s="98" t="str">
        <f>IF(+Stammdaten!A14&lt;&gt;0,+Stammdaten!A14,"")</f>
        <v/>
      </c>
      <c r="B14" s="96" t="str">
        <f>IF(+Stammdaten!B14&lt;&gt;0,+Stammdaten!B14,"")</f>
        <v/>
      </c>
      <c r="C14" s="99" t="str">
        <f>IF(+Stammdaten!C14&lt;&gt;0,+Stammdaten!C14,"")</f>
        <v/>
      </c>
      <c r="D14" s="100" t="str">
        <f>IF(+Stammdaten!D14&lt;&gt;0,+Stammdaten!D14,"")</f>
        <v/>
      </c>
      <c r="E14" s="99" t="str">
        <f>IF(B14&lt;&gt;"",+Stammdaten!$B$23,"")</f>
        <v/>
      </c>
      <c r="F14" s="100" t="str">
        <f>IF(B14&lt;&gt;"",+Stammdaten!$B$24,"")</f>
        <v/>
      </c>
      <c r="G14" s="168" t="str">
        <f>IF('8. Kyu'!K18&gt;0,'8. Kyu'!K18,IF('7.-4. Kyu'!AG18&gt;0,'7.-4. Kyu'!AG18,IF('3.-1. Kyu'!AN18&gt;0,'3.-1. Kyu'!AN18,"")))</f>
        <v/>
      </c>
      <c r="H14" s="98" t="str">
        <f>IF(+Stammdaten!$D$23="","",IF(+Stammdaten!E14&gt;0,MID(+Stammdaten!$D$23,1,SEARCH("/",+Stammdaten!$D$23)-1),""))</f>
        <v/>
      </c>
      <c r="I14" s="98" t="str">
        <f>IF(+Stammdaten!$D$24="","",IF(+Stammdaten!E14&gt;0,MID(+Stammdaten!$D$24,1,SEARCH("/",+Stammdaten!$D$24)-1),""))</f>
        <v/>
      </c>
      <c r="J14" s="98" t="str">
        <f>IF(+Stammdaten!$D$25="","",IF(+Stammdaten!E14&gt;0,MID(+Stammdaten!$D$25,1,SEARCH("/",+Stammdaten!$D$25)-1),""))</f>
        <v/>
      </c>
      <c r="K14" s="97" t="str">
        <f>IF(+Stammdaten!$D$23="","",IF(+Stammdaten!E14&gt;0,MID(+Stammdaten!$D$23,SEARCH("/",+Stammdaten!$D$23)+1,LEN(+Stammdaten!$D$23)-(SEARCH("/",+Stammdaten!$D$23))),""))</f>
        <v/>
      </c>
      <c r="L14" s="97" t="str">
        <f>IF(+Stammdaten!$D$24="","",IF(+Stammdaten!E14&gt;0,MID(+Stammdaten!$D$24,SEARCH("/",+Stammdaten!$D$24)+1,LEN(+Stammdaten!$D$24)-(SEARCH("/",+Stammdaten!$D$24))),""))</f>
        <v/>
      </c>
      <c r="M14" s="97" t="str">
        <f>IF(+Stammdaten!$D$25="","",IF(+Stammdaten!E14&gt;0,MID(+Stammdaten!$D$25,SEARCH("/",+Stammdaten!$D$25)+1,LEN(+Stammdaten!$D$25)-(SEARCH("/",+Stammdaten!$D$25))),""))</f>
        <v/>
      </c>
      <c r="N14" s="167" t="str">
        <f>+Stammdaten!F14</f>
        <v/>
      </c>
      <c r="O14" s="167" t="str">
        <f t="shared" si="0"/>
        <v/>
      </c>
    </row>
    <row r="15" spans="1:15" ht="18" customHeight="1" x14ac:dyDescent="0.3">
      <c r="A15" s="98" t="str">
        <f>IF(+Stammdaten!A15&lt;&gt;0,+Stammdaten!A15,"")</f>
        <v/>
      </c>
      <c r="B15" s="96" t="str">
        <f>IF(+Stammdaten!B15&lt;&gt;0,+Stammdaten!B15,"")</f>
        <v/>
      </c>
      <c r="C15" s="99" t="str">
        <f>IF(+Stammdaten!C15&lt;&gt;0,+Stammdaten!C15,"")</f>
        <v/>
      </c>
      <c r="D15" s="100" t="str">
        <f>IF(+Stammdaten!D15&lt;&gt;0,+Stammdaten!D15,"")</f>
        <v/>
      </c>
      <c r="E15" s="99" t="str">
        <f>IF(B15&lt;&gt;"",+Stammdaten!$B$23,"")</f>
        <v/>
      </c>
      <c r="F15" s="100" t="str">
        <f>IF(B15&lt;&gt;"",+Stammdaten!$B$24,"")</f>
        <v/>
      </c>
      <c r="G15" s="168" t="str">
        <f>IF('8. Kyu'!K19&gt;0,'8. Kyu'!K19,IF('7.-4. Kyu'!AG19&gt;0,'7.-4. Kyu'!AG19,IF('3.-1. Kyu'!AN19&gt;0,'3.-1. Kyu'!AN19,"")))</f>
        <v/>
      </c>
      <c r="H15" s="98" t="str">
        <f>IF(+Stammdaten!$D$23="","",IF(+Stammdaten!E15&gt;0,MID(+Stammdaten!$D$23,1,SEARCH("/",+Stammdaten!$D$23)-1),""))</f>
        <v/>
      </c>
      <c r="I15" s="98" t="str">
        <f>IF(+Stammdaten!$D$24="","",IF(+Stammdaten!E15&gt;0,MID(+Stammdaten!$D$24,1,SEARCH("/",+Stammdaten!$D$24)-1),""))</f>
        <v/>
      </c>
      <c r="J15" s="98" t="str">
        <f>IF(+Stammdaten!$D$25="","",IF(+Stammdaten!E15&gt;0,MID(+Stammdaten!$D$25,1,SEARCH("/",+Stammdaten!$D$25)-1),""))</f>
        <v/>
      </c>
      <c r="K15" s="97" t="str">
        <f>IF(+Stammdaten!$D$23="","",IF(+Stammdaten!E15&gt;0,MID(+Stammdaten!$D$23,SEARCH("/",+Stammdaten!$D$23)+1,LEN(+Stammdaten!$D$23)-(SEARCH("/",+Stammdaten!$D$23))),""))</f>
        <v/>
      </c>
      <c r="L15" s="97" t="str">
        <f>IF(+Stammdaten!$D$24="","",IF(+Stammdaten!E15&gt;0,MID(+Stammdaten!$D$24,SEARCH("/",+Stammdaten!$D$24)+1,LEN(+Stammdaten!$D$24)-(SEARCH("/",+Stammdaten!$D$24))),""))</f>
        <v/>
      </c>
      <c r="M15" s="97" t="str">
        <f>IF(+Stammdaten!$D$25="","",IF(+Stammdaten!E15&gt;0,MID(+Stammdaten!$D$25,SEARCH("/",+Stammdaten!$D$25)+1,LEN(+Stammdaten!$D$25)-(SEARCH("/",+Stammdaten!$D$25))),""))</f>
        <v/>
      </c>
      <c r="N15" s="167" t="str">
        <f>+Stammdaten!F15</f>
        <v/>
      </c>
      <c r="O15" s="167" t="str">
        <f t="shared" si="0"/>
        <v/>
      </c>
    </row>
    <row r="16" spans="1:15" ht="18" customHeight="1" x14ac:dyDescent="0.3">
      <c r="A16" s="98" t="str">
        <f>IF(+Stammdaten!A16&lt;&gt;0,+Stammdaten!A16,"")</f>
        <v/>
      </c>
      <c r="B16" s="96" t="str">
        <f>IF(+Stammdaten!B16&lt;&gt;0,+Stammdaten!B16,"")</f>
        <v/>
      </c>
      <c r="C16" s="99" t="str">
        <f>IF(+Stammdaten!C16&lt;&gt;0,+Stammdaten!C16,"")</f>
        <v/>
      </c>
      <c r="D16" s="100" t="str">
        <f>IF(+Stammdaten!D16&lt;&gt;0,+Stammdaten!D16,"")</f>
        <v/>
      </c>
      <c r="E16" s="99" t="str">
        <f>IF(B16&lt;&gt;"",+Stammdaten!$B$23,"")</f>
        <v/>
      </c>
      <c r="F16" s="100" t="str">
        <f>IF(B16&lt;&gt;"",+Stammdaten!$B$24,"")</f>
        <v/>
      </c>
      <c r="G16" s="168" t="str">
        <f>IF('8. Kyu'!K20&gt;0,'8. Kyu'!K20,IF('7.-4. Kyu'!AG20&gt;0,'7.-4. Kyu'!AG20,IF('3.-1. Kyu'!AN20&gt;0,'3.-1. Kyu'!AN20,"")))</f>
        <v/>
      </c>
      <c r="H16" s="98" t="str">
        <f>IF(+Stammdaten!$D$23="","",IF(+Stammdaten!E16&gt;0,MID(+Stammdaten!$D$23,1,SEARCH("/",+Stammdaten!$D$23)-1),""))</f>
        <v/>
      </c>
      <c r="I16" s="98" t="str">
        <f>IF(+Stammdaten!$D$24="","",IF(+Stammdaten!E16&gt;0,MID(+Stammdaten!$D$24,1,SEARCH("/",+Stammdaten!$D$24)-1),""))</f>
        <v/>
      </c>
      <c r="J16" s="98" t="str">
        <f>IF(+Stammdaten!$D$25="","",IF(+Stammdaten!E16&gt;0,MID(+Stammdaten!$D$25,1,SEARCH("/",+Stammdaten!$D$25)-1),""))</f>
        <v/>
      </c>
      <c r="K16" s="97" t="str">
        <f>IF(+Stammdaten!$D$23="","",IF(+Stammdaten!E16&gt;0,MID(+Stammdaten!$D$23,SEARCH("/",+Stammdaten!$D$23)+1,LEN(+Stammdaten!$D$23)-(SEARCH("/",+Stammdaten!$D$23))),""))</f>
        <v/>
      </c>
      <c r="L16" s="97" t="str">
        <f>IF(+Stammdaten!$D$24="","",IF(+Stammdaten!E16&gt;0,MID(+Stammdaten!$D$24,SEARCH("/",+Stammdaten!$D$24)+1,LEN(+Stammdaten!$D$24)-(SEARCH("/",+Stammdaten!$D$24))),""))</f>
        <v/>
      </c>
      <c r="M16" s="97" t="str">
        <f>IF(+Stammdaten!$D$25="","",IF(+Stammdaten!E16&gt;0,MID(+Stammdaten!$D$25,SEARCH("/",+Stammdaten!$D$25)+1,LEN(+Stammdaten!$D$25)-(SEARCH("/",+Stammdaten!$D$25))),""))</f>
        <v/>
      </c>
      <c r="N16" s="167" t="str">
        <f>+Stammdaten!F16</f>
        <v/>
      </c>
      <c r="O16" s="167" t="str">
        <f t="shared" si="0"/>
        <v/>
      </c>
    </row>
    <row r="17" spans="1:15" ht="18" customHeight="1" x14ac:dyDescent="0.3">
      <c r="A17" s="98" t="str">
        <f>IF(+Stammdaten!A17&lt;&gt;0,+Stammdaten!A17,"")</f>
        <v/>
      </c>
      <c r="B17" s="96" t="str">
        <f>IF(+Stammdaten!B17&lt;&gt;0,+Stammdaten!B17,"")</f>
        <v/>
      </c>
      <c r="C17" s="99" t="str">
        <f>IF(+Stammdaten!C17&lt;&gt;0,+Stammdaten!C17,"")</f>
        <v/>
      </c>
      <c r="D17" s="100" t="str">
        <f>IF(+Stammdaten!D17&lt;&gt;0,+Stammdaten!D17,"")</f>
        <v/>
      </c>
      <c r="E17" s="99" t="str">
        <f>IF(B17&lt;&gt;"",+Stammdaten!$B$23,"")</f>
        <v/>
      </c>
      <c r="F17" s="100" t="str">
        <f>IF(B17&lt;&gt;"",+Stammdaten!$B$24,"")</f>
        <v/>
      </c>
      <c r="G17" s="168" t="str">
        <f>IF('8. Kyu'!K21&gt;0,'8. Kyu'!K21,IF('7.-4. Kyu'!AG21&gt;0,'7.-4. Kyu'!AG21,IF('3.-1. Kyu'!AN21&gt;0,'3.-1. Kyu'!AN21,"")))</f>
        <v/>
      </c>
      <c r="H17" s="98" t="str">
        <f>IF(+Stammdaten!$D$23="","",IF(+Stammdaten!E17&gt;0,MID(+Stammdaten!$D$23,1,SEARCH("/",+Stammdaten!$D$23)-1),""))</f>
        <v/>
      </c>
      <c r="I17" s="98" t="str">
        <f>IF(+Stammdaten!$D$24="","",IF(+Stammdaten!E17&gt;0,MID(+Stammdaten!$D$24,1,SEARCH("/",+Stammdaten!$D$24)-1),""))</f>
        <v/>
      </c>
      <c r="J17" s="98" t="str">
        <f>IF(+Stammdaten!$D$25="","",IF(+Stammdaten!E17&gt;0,MID(+Stammdaten!$D$25,1,SEARCH("/",+Stammdaten!$D$25)-1),""))</f>
        <v/>
      </c>
      <c r="K17" s="97" t="str">
        <f>IF(+Stammdaten!$D$23="","",IF(+Stammdaten!E17&gt;0,MID(+Stammdaten!$D$23,SEARCH("/",+Stammdaten!$D$23)+1,LEN(+Stammdaten!$D$23)-(SEARCH("/",+Stammdaten!$D$23))),""))</f>
        <v/>
      </c>
      <c r="L17" s="97" t="str">
        <f>IF(+Stammdaten!$D$24="","",IF(+Stammdaten!E17&gt;0,MID(+Stammdaten!$D$24,SEARCH("/",+Stammdaten!$D$24)+1,LEN(+Stammdaten!$D$24)-(SEARCH("/",+Stammdaten!$D$24))),""))</f>
        <v/>
      </c>
      <c r="M17" s="97" t="str">
        <f>IF(+Stammdaten!$D$25="","",IF(+Stammdaten!E17&gt;0,MID(+Stammdaten!$D$25,SEARCH("/",+Stammdaten!$D$25)+1,LEN(+Stammdaten!$D$25)-(SEARCH("/",+Stammdaten!$D$25))),""))</f>
        <v/>
      </c>
      <c r="N17" s="167" t="str">
        <f>+Stammdaten!F17</f>
        <v/>
      </c>
      <c r="O17" s="167" t="str">
        <f t="shared" si="0"/>
        <v/>
      </c>
    </row>
    <row r="18" spans="1:15" ht="18" customHeight="1" x14ac:dyDescent="0.3">
      <c r="A18" s="98" t="str">
        <f>IF(+Stammdaten!A18&lt;&gt;0,+Stammdaten!A18,"")</f>
        <v/>
      </c>
      <c r="B18" s="96" t="str">
        <f>IF(+Stammdaten!B18&lt;&gt;0,+Stammdaten!B18,"")</f>
        <v/>
      </c>
      <c r="C18" s="99" t="str">
        <f>IF(+Stammdaten!C18&lt;&gt;0,+Stammdaten!C18,"")</f>
        <v/>
      </c>
      <c r="D18" s="100" t="str">
        <f>IF(+Stammdaten!D18&lt;&gt;0,+Stammdaten!D18,"")</f>
        <v/>
      </c>
      <c r="E18" s="99" t="str">
        <f>IF(B18&lt;&gt;"",+Stammdaten!$B$23,"")</f>
        <v/>
      </c>
      <c r="F18" s="100" t="str">
        <f>IF(B18&lt;&gt;"",+Stammdaten!$B$24,"")</f>
        <v/>
      </c>
      <c r="G18" s="168" t="str">
        <f>IF('8. Kyu'!K22&gt;0,'8. Kyu'!K22,IF('7.-4. Kyu'!AG22&gt;0,'7.-4. Kyu'!AG22,IF('3.-1. Kyu'!AN22&gt;0,'3.-1. Kyu'!AN22,"")))</f>
        <v/>
      </c>
      <c r="H18" s="98" t="str">
        <f>IF(+Stammdaten!$D$23="","",IF(+Stammdaten!E18&gt;0,MID(+Stammdaten!$D$23,1,SEARCH("/",+Stammdaten!$D$23)-1),""))</f>
        <v/>
      </c>
      <c r="I18" s="98" t="str">
        <f>IF(+Stammdaten!$D$24="","",IF(+Stammdaten!E18&gt;0,MID(+Stammdaten!$D$24,1,SEARCH("/",+Stammdaten!$D$24)-1),""))</f>
        <v/>
      </c>
      <c r="J18" s="98" t="str">
        <f>IF(+Stammdaten!$D$25="","",IF(+Stammdaten!E18&gt;0,MID(+Stammdaten!$D$25,1,SEARCH("/",+Stammdaten!$D$25)-1),""))</f>
        <v/>
      </c>
      <c r="K18" s="97" t="str">
        <f>IF(+Stammdaten!$D$23="","",IF(+Stammdaten!E18&gt;0,MID(+Stammdaten!$D$23,SEARCH("/",+Stammdaten!$D$23)+1,LEN(+Stammdaten!$D$23)-(SEARCH("/",+Stammdaten!$D$23))),""))</f>
        <v/>
      </c>
      <c r="L18" s="97" t="str">
        <f>IF(+Stammdaten!$D$24="","",IF(+Stammdaten!E18&gt;0,MID(+Stammdaten!$D$24,SEARCH("/",+Stammdaten!$D$24)+1,LEN(+Stammdaten!$D$24)-(SEARCH("/",+Stammdaten!$D$24))),""))</f>
        <v/>
      </c>
      <c r="M18" s="97" t="str">
        <f>IF(+Stammdaten!$D$25="","",IF(+Stammdaten!E18&gt;0,MID(+Stammdaten!$D$25,SEARCH("/",+Stammdaten!$D$25)+1,LEN(+Stammdaten!$D$25)-(SEARCH("/",+Stammdaten!$D$25))),""))</f>
        <v/>
      </c>
      <c r="N18" s="167" t="str">
        <f>+Stammdaten!F18</f>
        <v/>
      </c>
      <c r="O18" s="167" t="str">
        <f t="shared" si="0"/>
        <v/>
      </c>
    </row>
    <row r="19" spans="1:15" ht="18" customHeight="1" x14ac:dyDescent="0.3">
      <c r="A19" s="98" t="str">
        <f>IF(+Stammdaten!A19&lt;&gt;0,+Stammdaten!A19,"")</f>
        <v/>
      </c>
      <c r="B19" s="96" t="str">
        <f>IF(+Stammdaten!B19&lt;&gt;0,+Stammdaten!B19,"")</f>
        <v/>
      </c>
      <c r="C19" s="99" t="str">
        <f>IF(+Stammdaten!C19&lt;&gt;0,+Stammdaten!C19,"")</f>
        <v/>
      </c>
      <c r="D19" s="100" t="str">
        <f>IF(+Stammdaten!D19&lt;&gt;0,+Stammdaten!D19,"")</f>
        <v/>
      </c>
      <c r="E19" s="99" t="str">
        <f>IF(B19&lt;&gt;"",+Stammdaten!$B$23,"")</f>
        <v/>
      </c>
      <c r="F19" s="100" t="str">
        <f>IF(B19&lt;&gt;"",+Stammdaten!$B$24,"")</f>
        <v/>
      </c>
      <c r="G19" s="168" t="str">
        <f>IF('8. Kyu'!K23&gt;0,'8. Kyu'!K23,IF('7.-4. Kyu'!AG23&gt;0,'7.-4. Kyu'!AG23,IF('3.-1. Kyu'!AN23&gt;0,'3.-1. Kyu'!AN23,"")))</f>
        <v/>
      </c>
      <c r="H19" s="98" t="str">
        <f>IF(+Stammdaten!$D$23="","",IF(+Stammdaten!E19&gt;0,MID(+Stammdaten!$D$23,1,SEARCH("/",+Stammdaten!$D$23)-1),""))</f>
        <v/>
      </c>
      <c r="I19" s="98" t="str">
        <f>IF(+Stammdaten!$D$24="","",IF(+Stammdaten!E19&gt;0,MID(+Stammdaten!$D$24,1,SEARCH("/",+Stammdaten!$D$24)-1),""))</f>
        <v/>
      </c>
      <c r="J19" s="98" t="str">
        <f>IF(+Stammdaten!$D$25="","",IF(+Stammdaten!E19&gt;0,MID(+Stammdaten!$D$25,1,SEARCH("/",+Stammdaten!$D$25)-1),""))</f>
        <v/>
      </c>
      <c r="K19" s="97" t="str">
        <f>IF(+Stammdaten!$D$23="","",IF(+Stammdaten!E19&gt;0,MID(+Stammdaten!$D$23,SEARCH("/",+Stammdaten!$D$23)+1,LEN(+Stammdaten!$D$23)-(SEARCH("/",+Stammdaten!$D$23))),""))</f>
        <v/>
      </c>
      <c r="L19" s="97" t="str">
        <f>IF(+Stammdaten!$D$24="","",IF(+Stammdaten!E19&gt;0,MID(+Stammdaten!$D$24,SEARCH("/",+Stammdaten!$D$24)+1,LEN(+Stammdaten!$D$24)-(SEARCH("/",+Stammdaten!$D$24))),""))</f>
        <v/>
      </c>
      <c r="M19" s="97" t="str">
        <f>IF(+Stammdaten!$D$25="","",IF(+Stammdaten!E19&gt;0,MID(+Stammdaten!$D$25,SEARCH("/",+Stammdaten!$D$25)+1,LEN(+Stammdaten!$D$25)-(SEARCH("/",+Stammdaten!$D$25))),""))</f>
        <v/>
      </c>
      <c r="N19" s="167" t="str">
        <f>+Stammdaten!F19</f>
        <v/>
      </c>
      <c r="O19" s="167" t="str">
        <f t="shared" si="0"/>
        <v/>
      </c>
    </row>
    <row r="20" spans="1:15" ht="18" customHeight="1" x14ac:dyDescent="0.3">
      <c r="A20" s="98" t="str">
        <f>IF(+Stammdaten!A20&lt;&gt;0,+Stammdaten!A20,"")</f>
        <v/>
      </c>
      <c r="B20" s="96" t="str">
        <f>IF(+Stammdaten!B20&lt;&gt;0,+Stammdaten!B20,"")</f>
        <v/>
      </c>
      <c r="C20" s="99" t="str">
        <f>IF(+Stammdaten!C20&lt;&gt;0,+Stammdaten!C20,"")</f>
        <v/>
      </c>
      <c r="D20" s="100" t="str">
        <f>IF(+Stammdaten!D20&lt;&gt;0,+Stammdaten!D20,"")</f>
        <v/>
      </c>
      <c r="E20" s="99" t="str">
        <f>IF(B20&lt;&gt;"",+Stammdaten!$B$23,"")</f>
        <v/>
      </c>
      <c r="F20" s="100" t="str">
        <f>IF(B20&lt;&gt;"",+Stammdaten!$B$24,"")</f>
        <v/>
      </c>
      <c r="G20" s="168" t="str">
        <f>IF('8. Kyu'!K24&gt;0,'8. Kyu'!K24,IF('7.-4. Kyu'!AG24&gt;0,'7.-4. Kyu'!AG24,IF('3.-1. Kyu'!AN24&gt;0,'3.-1. Kyu'!AN24,"")))</f>
        <v/>
      </c>
      <c r="H20" s="98" t="str">
        <f>IF(+Stammdaten!$D$23="","",IF(+Stammdaten!E20&gt;0,MID(+Stammdaten!$D$23,1,SEARCH("/",+Stammdaten!$D$23)-1),""))</f>
        <v/>
      </c>
      <c r="I20" s="98" t="str">
        <f>IF(+Stammdaten!$D$24="","",IF(+Stammdaten!E20&gt;0,MID(+Stammdaten!$D$24,1,SEARCH("/",+Stammdaten!$D$24)-1),""))</f>
        <v/>
      </c>
      <c r="J20" s="98" t="str">
        <f>IF(+Stammdaten!$D$25="","",IF(+Stammdaten!E20&gt;0,MID(+Stammdaten!$D$25,1,SEARCH("/",+Stammdaten!$D$25)-1),""))</f>
        <v/>
      </c>
      <c r="K20" s="97" t="str">
        <f>IF(+Stammdaten!$D$23="","",IF(+Stammdaten!E20&gt;0,MID(+Stammdaten!$D$23,SEARCH("/",+Stammdaten!$D$23)+1,LEN(+Stammdaten!$D$23)-(SEARCH("/",+Stammdaten!$D$23))),""))</f>
        <v/>
      </c>
      <c r="L20" s="97" t="str">
        <f>IF(+Stammdaten!$D$24="","",IF(+Stammdaten!E20&gt;0,MID(+Stammdaten!$D$24,SEARCH("/",+Stammdaten!$D$24)+1,LEN(+Stammdaten!$D$24)-(SEARCH("/",+Stammdaten!$D$24))),""))</f>
        <v/>
      </c>
      <c r="M20" s="97" t="str">
        <f>IF(+Stammdaten!$D$25="","",IF(+Stammdaten!E20&gt;0,MID(+Stammdaten!$D$25,SEARCH("/",+Stammdaten!$D$25)+1,LEN(+Stammdaten!$D$25)-(SEARCH("/",+Stammdaten!$D$25))),""))</f>
        <v/>
      </c>
      <c r="N20" s="167" t="str">
        <f>+Stammdaten!F20</f>
        <v/>
      </c>
      <c r="O20" s="167" t="str">
        <f t="shared" si="0"/>
        <v/>
      </c>
    </row>
    <row r="21" spans="1:15" ht="18" customHeight="1" x14ac:dyDescent="0.3">
      <c r="A21" s="98" t="str">
        <f>IF(+Stammdaten!A21&lt;&gt;0,+Stammdaten!A21,"")</f>
        <v/>
      </c>
      <c r="B21" s="96" t="str">
        <f>IF(+Stammdaten!B21&lt;&gt;0,+Stammdaten!B21,"")</f>
        <v/>
      </c>
      <c r="C21" s="99" t="str">
        <f>IF(+Stammdaten!C21&lt;&gt;0,+Stammdaten!C21,"")</f>
        <v/>
      </c>
      <c r="D21" s="100" t="str">
        <f>IF(+Stammdaten!D21&lt;&gt;0,+Stammdaten!D21,"")</f>
        <v/>
      </c>
      <c r="E21" s="99" t="str">
        <f>IF(B21&lt;&gt;"",+Stammdaten!$B$23,"")</f>
        <v/>
      </c>
      <c r="F21" s="100" t="str">
        <f>IF(B21&lt;&gt;"",+Stammdaten!$B$24,"")</f>
        <v/>
      </c>
      <c r="G21" s="168" t="str">
        <f>IF('8. Kyu'!K25&gt;0,'8. Kyu'!K25,IF('7.-4. Kyu'!AG25&gt;0,'7.-4. Kyu'!AG25,IF('3.-1. Kyu'!AN25&gt;0,'3.-1. Kyu'!AN25,"")))</f>
        <v/>
      </c>
      <c r="H21" s="98" t="str">
        <f>IF(+Stammdaten!$D$23="","",IF(+Stammdaten!E21&gt;0,MID(+Stammdaten!$D$23,1,SEARCH("/",+Stammdaten!$D$23)-1),""))</f>
        <v/>
      </c>
      <c r="I21" s="98" t="str">
        <f>IF(+Stammdaten!$D$24="","",IF(+Stammdaten!E21&gt;0,MID(+Stammdaten!$D$24,1,SEARCH("/",+Stammdaten!$D$24)-1),""))</f>
        <v/>
      </c>
      <c r="J21" s="98" t="str">
        <f>IF(+Stammdaten!$D$25="","",IF(+Stammdaten!E21&gt;0,MID(+Stammdaten!$D$25,1,SEARCH("/",+Stammdaten!$D$25)-1),""))</f>
        <v/>
      </c>
      <c r="K21" s="97" t="str">
        <f>IF(+Stammdaten!$D$23="","",IF(+Stammdaten!E21&gt;0,MID(+Stammdaten!$D$23,SEARCH("/",+Stammdaten!$D$23)+1,LEN(+Stammdaten!$D$23)-(SEARCH("/",+Stammdaten!$D$23))),""))</f>
        <v/>
      </c>
      <c r="L21" s="97" t="str">
        <f>IF(+Stammdaten!$D$24="","",IF(+Stammdaten!E21&gt;0,MID(+Stammdaten!$D$24,SEARCH("/",+Stammdaten!$D$24)+1,LEN(+Stammdaten!$D$24)-(SEARCH("/",+Stammdaten!$D$24))),""))</f>
        <v/>
      </c>
      <c r="M21" s="97" t="str">
        <f>IF(+Stammdaten!$D$25="","",IF(+Stammdaten!E21&gt;0,MID(+Stammdaten!$D$25,SEARCH("/",+Stammdaten!$D$25)+1,LEN(+Stammdaten!$D$25)-(SEARCH("/",+Stammdaten!$D$25))),""))</f>
        <v/>
      </c>
      <c r="N21" s="167" t="str">
        <f>+Stammdaten!F21</f>
        <v/>
      </c>
      <c r="O21" s="167" t="str">
        <f t="shared" si="0"/>
        <v/>
      </c>
    </row>
  </sheetData>
  <sheetProtection algorithmName="SHA-512" hashValue="gZ5PO9p9DrEA7U4t4anciWD4btT2FBF46HNqEg/7BwLthl5cKvCCccqQfZRaV6PS+009WM+w3DHkJh0nx6tOxQ==" saltValue="LDNwbVNN6t9Y/fraqqD4jg==" spinCount="100000" sheet="1" objects="1" scenarios="1"/>
  <phoneticPr fontId="4" type="noConversion"/>
  <pageMargins left="0.75" right="0.75" top="1" bottom="1" header="0.4921259845" footer="0.492125984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00"/>
  <sheetViews>
    <sheetView workbookViewId="0"/>
  </sheetViews>
  <sheetFormatPr baseColWidth="10" defaultColWidth="11.5546875" defaultRowHeight="13.2" x14ac:dyDescent="0.25"/>
  <cols>
    <col min="1" max="1" width="84.77734375" style="3" customWidth="1"/>
  </cols>
  <sheetData>
    <row r="1" spans="1:1" ht="248.4" customHeight="1" x14ac:dyDescent="0.25"/>
    <row r="2" spans="1:1" ht="40.200000000000003" customHeight="1" x14ac:dyDescent="0.85">
      <c r="A2" s="175" t="str">
        <f>IF(Stammdaten!B2="","",Stammdaten!$C2&amp;" "&amp;Stammdaten!$B2)</f>
        <v/>
      </c>
    </row>
    <row r="3" spans="1:1" ht="24" customHeight="1" x14ac:dyDescent="0.25"/>
    <row r="4" spans="1:1" ht="36.6" x14ac:dyDescent="0.7">
      <c r="A4" s="176" t="str">
        <f>IF(A2="","",Stammdaten!$B$23&amp;" "&amp;Stammdaten!A2)</f>
        <v/>
      </c>
    </row>
    <row r="5" spans="1:1" ht="134.4" customHeight="1" x14ac:dyDescent="0.8">
      <c r="A5" s="174"/>
    </row>
    <row r="6" spans="1:1" ht="34.200000000000003" customHeight="1" x14ac:dyDescent="0.25"/>
    <row r="7" spans="1:1" ht="190.8" customHeight="1" x14ac:dyDescent="0.25"/>
    <row r="8" spans="1:1" ht="15" customHeight="1" x14ac:dyDescent="0.25">
      <c r="A8" s="10" t="str">
        <f>IF(A2="","",IF(A2="","",Stammdaten!#REF!)&amp;"        ")</f>
        <v/>
      </c>
    </row>
    <row r="9" spans="1:1" ht="21" customHeight="1" x14ac:dyDescent="0.25">
      <c r="A9" s="10"/>
    </row>
    <row r="10" spans="1:1" ht="15" customHeight="1" x14ac:dyDescent="0.25">
      <c r="A10" s="173" t="str">
        <f>IF(A2="","",IF(A2="","",Stammdaten!$D$24)&amp;"        ")</f>
        <v/>
      </c>
    </row>
    <row r="11" spans="1:1" ht="241.2" customHeight="1" x14ac:dyDescent="0.25"/>
    <row r="12" spans="1:1" ht="40.200000000000003" customHeight="1" x14ac:dyDescent="0.85">
      <c r="A12" s="175" t="str">
        <f>IF(Stammdaten!B3="","",Stammdaten!$C3&amp;" "&amp;Stammdaten!$B3)</f>
        <v/>
      </c>
    </row>
    <row r="13" spans="1:1" ht="24" customHeight="1" x14ac:dyDescent="0.25"/>
    <row r="14" spans="1:1" ht="36.6" x14ac:dyDescent="0.7">
      <c r="A14" s="176" t="str">
        <f>IF(A12="","",Stammdaten!$B$23&amp;" "&amp;Stammdaten!A3)</f>
        <v/>
      </c>
    </row>
    <row r="15" spans="1:1" ht="134.4" customHeight="1" x14ac:dyDescent="0.8">
      <c r="A15" s="174"/>
    </row>
    <row r="16" spans="1:1" ht="34.200000000000003" customHeight="1" x14ac:dyDescent="0.25"/>
    <row r="17" spans="1:1" ht="190.8" customHeight="1" x14ac:dyDescent="0.25"/>
    <row r="18" spans="1:1" ht="15" customHeight="1" x14ac:dyDescent="0.25">
      <c r="A18" s="10" t="str">
        <f>IF(A12="","",IF(Stammdaten!#REF!="","",Stammdaten!#REF!)&amp;"        ")</f>
        <v/>
      </c>
    </row>
    <row r="19" spans="1:1" ht="21" customHeight="1" x14ac:dyDescent="0.25">
      <c r="A19" s="10"/>
    </row>
    <row r="20" spans="1:1" ht="15" customHeight="1" x14ac:dyDescent="0.25">
      <c r="A20" s="173" t="str">
        <f>IF(A12="","",IF(Stammdaten!$D$24="","",Stammdaten!$D$24)&amp;"        ")</f>
        <v/>
      </c>
    </row>
    <row r="21" spans="1:1" ht="241.2" customHeight="1" x14ac:dyDescent="0.25"/>
    <row r="22" spans="1:1" ht="40.200000000000003" customHeight="1" x14ac:dyDescent="0.85">
      <c r="A22" s="175" t="str">
        <f>IF(Stammdaten!B4="","",Stammdaten!$C4&amp;" "&amp;Stammdaten!$B4)</f>
        <v/>
      </c>
    </row>
    <row r="23" spans="1:1" ht="24" customHeight="1" x14ac:dyDescent="0.25"/>
    <row r="24" spans="1:1" ht="36.6" x14ac:dyDescent="0.7">
      <c r="A24" s="176" t="str">
        <f>IF(A22="","",Stammdaten!$B$23&amp;" "&amp;Stammdaten!A4)</f>
        <v/>
      </c>
    </row>
    <row r="25" spans="1:1" ht="134.4" customHeight="1" x14ac:dyDescent="0.8">
      <c r="A25" s="174"/>
    </row>
    <row r="26" spans="1:1" ht="34.200000000000003" customHeight="1" x14ac:dyDescent="0.25"/>
    <row r="27" spans="1:1" ht="190.8" customHeight="1" x14ac:dyDescent="0.25"/>
    <row r="28" spans="1:1" ht="15" customHeight="1" x14ac:dyDescent="0.25">
      <c r="A28" s="10" t="str">
        <f>IF(A22="","",IF(Stammdaten!#REF!="","",Stammdaten!#REF!)&amp;"        ")</f>
        <v/>
      </c>
    </row>
    <row r="29" spans="1:1" ht="21" customHeight="1" x14ac:dyDescent="0.25">
      <c r="A29" s="10"/>
    </row>
    <row r="30" spans="1:1" ht="15" customHeight="1" x14ac:dyDescent="0.25">
      <c r="A30" s="173" t="str">
        <f>IF(A22="","",IF(Stammdaten!$D$24="","",Stammdaten!$D$24)&amp;"        ")</f>
        <v/>
      </c>
    </row>
    <row r="31" spans="1:1" ht="241.2" customHeight="1" x14ac:dyDescent="0.25"/>
    <row r="32" spans="1:1" ht="40.200000000000003" customHeight="1" x14ac:dyDescent="0.85">
      <c r="A32" s="175" t="str">
        <f>IF(Stammdaten!B5="","",Stammdaten!$C5&amp;" "&amp;Stammdaten!$B5)</f>
        <v/>
      </c>
    </row>
    <row r="33" spans="1:1" ht="24" customHeight="1" x14ac:dyDescent="0.25"/>
    <row r="34" spans="1:1" ht="36.6" x14ac:dyDescent="0.7">
      <c r="A34" s="176" t="str">
        <f>IF(A32="","",Stammdaten!$B$23&amp;" "&amp;Stammdaten!A5)</f>
        <v/>
      </c>
    </row>
    <row r="35" spans="1:1" ht="134.4" customHeight="1" x14ac:dyDescent="0.8">
      <c r="A35" s="174"/>
    </row>
    <row r="36" spans="1:1" ht="34.200000000000003" customHeight="1" x14ac:dyDescent="0.25"/>
    <row r="37" spans="1:1" ht="190.8" customHeight="1" x14ac:dyDescent="0.25"/>
    <row r="38" spans="1:1" ht="15" customHeight="1" x14ac:dyDescent="0.25">
      <c r="A38" s="10" t="str">
        <f>IF(A32="","",IF(Stammdaten!#REF!="","",Stammdaten!#REF!)&amp;"        ")</f>
        <v/>
      </c>
    </row>
    <row r="39" spans="1:1" ht="21" customHeight="1" x14ac:dyDescent="0.25">
      <c r="A39" s="10"/>
    </row>
    <row r="40" spans="1:1" ht="15" customHeight="1" x14ac:dyDescent="0.25">
      <c r="A40" s="173" t="str">
        <f>IF(A32="","",IF(Stammdaten!$D$24="","",Stammdaten!$D$24)&amp;"        ")</f>
        <v/>
      </c>
    </row>
    <row r="41" spans="1:1" ht="241.2" customHeight="1" x14ac:dyDescent="0.25"/>
    <row r="42" spans="1:1" ht="40.200000000000003" customHeight="1" x14ac:dyDescent="0.85">
      <c r="A42" s="175" t="str">
        <f>IF(Stammdaten!B6="","",Stammdaten!$C6&amp;" "&amp;Stammdaten!$B6)</f>
        <v/>
      </c>
    </row>
    <row r="43" spans="1:1" ht="24" customHeight="1" x14ac:dyDescent="0.25"/>
    <row r="44" spans="1:1" ht="36.6" x14ac:dyDescent="0.7">
      <c r="A44" s="176" t="str">
        <f>IF(A42="","",Stammdaten!$B$23&amp;" "&amp;Stammdaten!A6)</f>
        <v/>
      </c>
    </row>
    <row r="45" spans="1:1" ht="134.4" customHeight="1" x14ac:dyDescent="0.8">
      <c r="A45" s="174"/>
    </row>
    <row r="46" spans="1:1" ht="34.200000000000003" customHeight="1" x14ac:dyDescent="0.25"/>
    <row r="47" spans="1:1" ht="190.8" customHeight="1" x14ac:dyDescent="0.25"/>
    <row r="48" spans="1:1" ht="15" customHeight="1" x14ac:dyDescent="0.25">
      <c r="A48" s="10" t="str">
        <f>IF(A42="","",IF(Stammdaten!#REF!="","",Stammdaten!#REF!)&amp;"        ")</f>
        <v/>
      </c>
    </row>
    <row r="49" spans="1:1" ht="21" customHeight="1" x14ac:dyDescent="0.25">
      <c r="A49" s="10"/>
    </row>
    <row r="50" spans="1:1" ht="15" customHeight="1" x14ac:dyDescent="0.25">
      <c r="A50" s="173" t="str">
        <f>IF(A42="","",IF(Stammdaten!$D$24="","",Stammdaten!$D$24)&amp;"        ")</f>
        <v/>
      </c>
    </row>
    <row r="51" spans="1:1" ht="241.2" customHeight="1" x14ac:dyDescent="0.25"/>
    <row r="52" spans="1:1" ht="40.200000000000003" customHeight="1" x14ac:dyDescent="0.85">
      <c r="A52" s="175" t="str">
        <f>IF(Stammdaten!B7="","",Stammdaten!$C7&amp;" "&amp;Stammdaten!$B7)</f>
        <v/>
      </c>
    </row>
    <row r="53" spans="1:1" ht="24" customHeight="1" x14ac:dyDescent="0.25"/>
    <row r="54" spans="1:1" ht="36.6" x14ac:dyDescent="0.7">
      <c r="A54" s="176" t="str">
        <f>IF(A52="","",Stammdaten!$B$23&amp;" "&amp;Stammdaten!A7)</f>
        <v/>
      </c>
    </row>
    <row r="55" spans="1:1" ht="134.4" customHeight="1" x14ac:dyDescent="0.8">
      <c r="A55" s="174"/>
    </row>
    <row r="56" spans="1:1" ht="34.200000000000003" customHeight="1" x14ac:dyDescent="0.25"/>
    <row r="57" spans="1:1" ht="190.8" customHeight="1" x14ac:dyDescent="0.25"/>
    <row r="58" spans="1:1" ht="15" customHeight="1" x14ac:dyDescent="0.25">
      <c r="A58" s="10" t="str">
        <f>IF(A52="","",IF(Stammdaten!#REF!="","",Stammdaten!#REF!)&amp;"        ")</f>
        <v/>
      </c>
    </row>
    <row r="59" spans="1:1" ht="21" customHeight="1" x14ac:dyDescent="0.25">
      <c r="A59" s="10"/>
    </row>
    <row r="60" spans="1:1" ht="15" customHeight="1" x14ac:dyDescent="0.25">
      <c r="A60" s="173" t="str">
        <f>IF(A52="","",IF(Stammdaten!$D$24="","",Stammdaten!$D$24)&amp;"        ")</f>
        <v/>
      </c>
    </row>
    <row r="61" spans="1:1" ht="241.2" customHeight="1" x14ac:dyDescent="0.25"/>
    <row r="62" spans="1:1" ht="40.200000000000003" customHeight="1" x14ac:dyDescent="0.85">
      <c r="A62" s="175" t="str">
        <f>IF(Stammdaten!B8="","",Stammdaten!$C8&amp;" "&amp;Stammdaten!$B8)</f>
        <v/>
      </c>
    </row>
    <row r="63" spans="1:1" ht="24" customHeight="1" x14ac:dyDescent="0.25"/>
    <row r="64" spans="1:1" ht="36.6" x14ac:dyDescent="0.7">
      <c r="A64" s="176" t="str">
        <f>IF(A62="","",Stammdaten!$B$23&amp;" "&amp;Stammdaten!A8)</f>
        <v/>
      </c>
    </row>
    <row r="65" spans="1:1" ht="134.4" customHeight="1" x14ac:dyDescent="0.8">
      <c r="A65" s="174"/>
    </row>
    <row r="66" spans="1:1" ht="34.200000000000003" customHeight="1" x14ac:dyDescent="0.25"/>
    <row r="67" spans="1:1" ht="190.8" customHeight="1" x14ac:dyDescent="0.25"/>
    <row r="68" spans="1:1" ht="15" customHeight="1" x14ac:dyDescent="0.25">
      <c r="A68" s="10" t="str">
        <f>IF(A62="","",IF(Stammdaten!#REF!="","",Stammdaten!#REF!)&amp;"        ")</f>
        <v/>
      </c>
    </row>
    <row r="69" spans="1:1" ht="21" customHeight="1" x14ac:dyDescent="0.25">
      <c r="A69" s="10"/>
    </row>
    <row r="70" spans="1:1" ht="15" customHeight="1" x14ac:dyDescent="0.25">
      <c r="A70" s="173" t="str">
        <f>IF(A62="","",IF(Stammdaten!$D$24="","",Stammdaten!$D$24)&amp;"        ")</f>
        <v/>
      </c>
    </row>
    <row r="71" spans="1:1" ht="241.2" customHeight="1" x14ac:dyDescent="0.25"/>
    <row r="72" spans="1:1" ht="40.200000000000003" customHeight="1" x14ac:dyDescent="0.85">
      <c r="A72" s="175" t="str">
        <f>IF(Stammdaten!B9="","",Stammdaten!$C9&amp;" "&amp;Stammdaten!$B9)</f>
        <v/>
      </c>
    </row>
    <row r="73" spans="1:1" ht="24" customHeight="1" x14ac:dyDescent="0.25"/>
    <row r="74" spans="1:1" ht="36.6" x14ac:dyDescent="0.7">
      <c r="A74" s="176" t="str">
        <f>IF(A72="","",Stammdaten!$B$23&amp;" "&amp;Stammdaten!A9)</f>
        <v/>
      </c>
    </row>
    <row r="75" spans="1:1" ht="134.4" customHeight="1" x14ac:dyDescent="0.8">
      <c r="A75" s="174"/>
    </row>
    <row r="76" spans="1:1" ht="34.200000000000003" customHeight="1" x14ac:dyDescent="0.25"/>
    <row r="77" spans="1:1" ht="190.8" customHeight="1" x14ac:dyDescent="0.25"/>
    <row r="78" spans="1:1" ht="15" customHeight="1" x14ac:dyDescent="0.25">
      <c r="A78" s="10" t="str">
        <f>IF(A72="","",IF(Stammdaten!#REF!="","",Stammdaten!#REF!)&amp;"        ")</f>
        <v/>
      </c>
    </row>
    <row r="79" spans="1:1" ht="21" customHeight="1" x14ac:dyDescent="0.25">
      <c r="A79" s="10"/>
    </row>
    <row r="80" spans="1:1" ht="15" customHeight="1" x14ac:dyDescent="0.25">
      <c r="A80" s="173" t="str">
        <f>IF(A72="","",IF(Stammdaten!$D$24="","",Stammdaten!$D$24)&amp;"        ")</f>
        <v/>
      </c>
    </row>
    <row r="81" spans="1:1" ht="241.2" customHeight="1" x14ac:dyDescent="0.25"/>
    <row r="82" spans="1:1" ht="40.200000000000003" customHeight="1" x14ac:dyDescent="0.85">
      <c r="A82" s="175" t="str">
        <f>IF(Stammdaten!B10="","",Stammdaten!$C10&amp;" "&amp;Stammdaten!$B10)</f>
        <v/>
      </c>
    </row>
    <row r="83" spans="1:1" ht="24" customHeight="1" x14ac:dyDescent="0.25"/>
    <row r="84" spans="1:1" ht="36.6" x14ac:dyDescent="0.7">
      <c r="A84" s="176" t="str">
        <f>IF(A82="","",Stammdaten!$B$23&amp;" "&amp;Stammdaten!A10)</f>
        <v/>
      </c>
    </row>
    <row r="85" spans="1:1" ht="134.4" customHeight="1" x14ac:dyDescent="0.8">
      <c r="A85" s="174"/>
    </row>
    <row r="86" spans="1:1" ht="34.200000000000003" customHeight="1" x14ac:dyDescent="0.25"/>
    <row r="87" spans="1:1" ht="190.8" customHeight="1" x14ac:dyDescent="0.25"/>
    <row r="88" spans="1:1" ht="15" customHeight="1" x14ac:dyDescent="0.25">
      <c r="A88" s="10" t="str">
        <f>IF(A82="","",IF(Stammdaten!#REF!="","",Stammdaten!#REF!)&amp;"        ")</f>
        <v/>
      </c>
    </row>
    <row r="89" spans="1:1" ht="21" customHeight="1" x14ac:dyDescent="0.25">
      <c r="A89" s="10"/>
    </row>
    <row r="90" spans="1:1" ht="15" customHeight="1" x14ac:dyDescent="0.25">
      <c r="A90" s="173" t="str">
        <f>IF(A82="","",IF(Stammdaten!$D$24="","",Stammdaten!$D$24)&amp;"        ")</f>
        <v/>
      </c>
    </row>
    <row r="91" spans="1:1" ht="241.2" customHeight="1" x14ac:dyDescent="0.25"/>
    <row r="92" spans="1:1" ht="40.200000000000003" customHeight="1" x14ac:dyDescent="0.85">
      <c r="A92" s="175" t="str">
        <f>IF(Stammdaten!B11="","",Stammdaten!$C11&amp;" "&amp;Stammdaten!$B11)</f>
        <v/>
      </c>
    </row>
    <row r="93" spans="1:1" ht="24" customHeight="1" x14ac:dyDescent="0.25"/>
    <row r="94" spans="1:1" ht="36.6" x14ac:dyDescent="0.7">
      <c r="A94" s="176" t="str">
        <f>IF(A92="","",Stammdaten!$B$23&amp;" "&amp;Stammdaten!A11)</f>
        <v/>
      </c>
    </row>
    <row r="95" spans="1:1" ht="134.4" customHeight="1" x14ac:dyDescent="0.8">
      <c r="A95" s="174"/>
    </row>
    <row r="96" spans="1:1" ht="34.200000000000003" customHeight="1" x14ac:dyDescent="0.25"/>
    <row r="97" spans="1:1" ht="190.8" customHeight="1" x14ac:dyDescent="0.25"/>
    <row r="98" spans="1:1" ht="15" customHeight="1" x14ac:dyDescent="0.25">
      <c r="A98" s="10" t="str">
        <f>IF(A92="","",IF(Stammdaten!#REF!="","",Stammdaten!#REF!)&amp;"        ")</f>
        <v/>
      </c>
    </row>
    <row r="99" spans="1:1" ht="21" customHeight="1" x14ac:dyDescent="0.25">
      <c r="A99" s="10"/>
    </row>
    <row r="100" spans="1:1" ht="15" customHeight="1" x14ac:dyDescent="0.25">
      <c r="A100" s="173" t="str">
        <f>IF(A92="","",IF(Stammdaten!$D$24="","",Stammdaten!$D$24)&amp;"        ")</f>
        <v/>
      </c>
    </row>
    <row r="101" spans="1:1" ht="241.2" customHeight="1" x14ac:dyDescent="0.25"/>
    <row r="102" spans="1:1" ht="40.200000000000003" customHeight="1" x14ac:dyDescent="0.85">
      <c r="A102" s="175" t="str">
        <f>IF(Stammdaten!B12="","",Stammdaten!$C12&amp;" "&amp;Stammdaten!$B12)</f>
        <v/>
      </c>
    </row>
    <row r="103" spans="1:1" ht="24" customHeight="1" x14ac:dyDescent="0.25"/>
    <row r="104" spans="1:1" ht="36.6" x14ac:dyDescent="0.7">
      <c r="A104" s="176" t="str">
        <f>IF(A102="","",Stammdaten!$B$23&amp;" "&amp;Stammdaten!A12)</f>
        <v/>
      </c>
    </row>
    <row r="105" spans="1:1" ht="134.4" customHeight="1" x14ac:dyDescent="0.8">
      <c r="A105" s="174"/>
    </row>
    <row r="106" spans="1:1" ht="34.200000000000003" customHeight="1" x14ac:dyDescent="0.25"/>
    <row r="107" spans="1:1" ht="190.8" customHeight="1" x14ac:dyDescent="0.25"/>
    <row r="108" spans="1:1" ht="15" customHeight="1" x14ac:dyDescent="0.25">
      <c r="A108" s="10" t="str">
        <f>IF(A102="","",IF(Stammdaten!#REF!="","",Stammdaten!#REF!)&amp;"        ")</f>
        <v/>
      </c>
    </row>
    <row r="109" spans="1:1" ht="21" customHeight="1" x14ac:dyDescent="0.25">
      <c r="A109" s="10"/>
    </row>
    <row r="110" spans="1:1" ht="15" customHeight="1" x14ac:dyDescent="0.25">
      <c r="A110" s="173" t="str">
        <f>IF(A102="","",IF(Stammdaten!$D$24="","",Stammdaten!$D$24)&amp;"        ")</f>
        <v/>
      </c>
    </row>
    <row r="111" spans="1:1" ht="241.2" customHeight="1" x14ac:dyDescent="0.25"/>
    <row r="112" spans="1:1" ht="40.200000000000003" customHeight="1" x14ac:dyDescent="0.85">
      <c r="A112" s="175" t="str">
        <f>IF(Stammdaten!B13="","",Stammdaten!$C13&amp;" "&amp;Stammdaten!$B13)</f>
        <v/>
      </c>
    </row>
    <row r="113" spans="1:1" ht="24" customHeight="1" x14ac:dyDescent="0.25"/>
    <row r="114" spans="1:1" ht="36.6" x14ac:dyDescent="0.7">
      <c r="A114" s="176" t="str">
        <f>IF(A112="","",Stammdaten!$B$23&amp;" "&amp;Stammdaten!A13)</f>
        <v/>
      </c>
    </row>
    <row r="115" spans="1:1" ht="134.4" customHeight="1" x14ac:dyDescent="0.8">
      <c r="A115" s="174"/>
    </row>
    <row r="116" spans="1:1" ht="34.200000000000003" customHeight="1" x14ac:dyDescent="0.25"/>
    <row r="117" spans="1:1" ht="190.8" customHeight="1" x14ac:dyDescent="0.25"/>
    <row r="118" spans="1:1" ht="15" customHeight="1" x14ac:dyDescent="0.25">
      <c r="A118" s="10" t="str">
        <f>IF(A112="","",IF(Stammdaten!#REF!="","",Stammdaten!#REF!)&amp;"        ")</f>
        <v/>
      </c>
    </row>
    <row r="119" spans="1:1" ht="21" customHeight="1" x14ac:dyDescent="0.25">
      <c r="A119" s="10"/>
    </row>
    <row r="120" spans="1:1" ht="15" customHeight="1" x14ac:dyDescent="0.25">
      <c r="A120" s="173" t="str">
        <f>IF(A112="","",IF(Stammdaten!$D$24="","",Stammdaten!$D$24)&amp;"        ")</f>
        <v/>
      </c>
    </row>
    <row r="121" spans="1:1" ht="241.2" customHeight="1" x14ac:dyDescent="0.25"/>
    <row r="122" spans="1:1" ht="40.200000000000003" customHeight="1" x14ac:dyDescent="0.85">
      <c r="A122" s="175" t="str">
        <f>IF(Stammdaten!B14="","",Stammdaten!$C14&amp;" "&amp;Stammdaten!$B14)</f>
        <v/>
      </c>
    </row>
    <row r="123" spans="1:1" ht="24" customHeight="1" x14ac:dyDescent="0.25"/>
    <row r="124" spans="1:1" ht="36.6" x14ac:dyDescent="0.7">
      <c r="A124" s="176" t="str">
        <f>IF(A122="","",Stammdaten!$B$23&amp;" "&amp;Stammdaten!A14)</f>
        <v/>
      </c>
    </row>
    <row r="125" spans="1:1" ht="134.4" customHeight="1" x14ac:dyDescent="0.8">
      <c r="A125" s="174"/>
    </row>
    <row r="126" spans="1:1" ht="34.200000000000003" customHeight="1" x14ac:dyDescent="0.25"/>
    <row r="127" spans="1:1" ht="190.8" customHeight="1" x14ac:dyDescent="0.25"/>
    <row r="128" spans="1:1" ht="15" customHeight="1" x14ac:dyDescent="0.25">
      <c r="A128" s="10" t="str">
        <f>IF(A122="","",IF(Stammdaten!#REF!="","",Stammdaten!#REF!)&amp;"        ")</f>
        <v/>
      </c>
    </row>
    <row r="129" spans="1:1" ht="21" customHeight="1" x14ac:dyDescent="0.25">
      <c r="A129" s="10"/>
    </row>
    <row r="130" spans="1:1" ht="15" customHeight="1" x14ac:dyDescent="0.25">
      <c r="A130" s="173" t="str">
        <f>IF(A122="","",IF(Stammdaten!$D$24="","",Stammdaten!$D$24)&amp;"        ")</f>
        <v/>
      </c>
    </row>
    <row r="131" spans="1:1" ht="241.2" customHeight="1" x14ac:dyDescent="0.25"/>
    <row r="132" spans="1:1" ht="40.200000000000003" customHeight="1" x14ac:dyDescent="0.85">
      <c r="A132" s="175" t="str">
        <f>IF(Stammdaten!B15="","",Stammdaten!$C15&amp;" "&amp;Stammdaten!$B15)</f>
        <v/>
      </c>
    </row>
    <row r="133" spans="1:1" ht="24" customHeight="1" x14ac:dyDescent="0.25"/>
    <row r="134" spans="1:1" ht="36.6" x14ac:dyDescent="0.7">
      <c r="A134" s="176" t="str">
        <f>IF(A132="","",Stammdaten!$B$23&amp;" "&amp;Stammdaten!A15)</f>
        <v/>
      </c>
    </row>
    <row r="135" spans="1:1" ht="134.4" customHeight="1" x14ac:dyDescent="0.8">
      <c r="A135" s="174"/>
    </row>
    <row r="136" spans="1:1" ht="34.200000000000003" customHeight="1" x14ac:dyDescent="0.25"/>
    <row r="137" spans="1:1" ht="190.8" customHeight="1" x14ac:dyDescent="0.25"/>
    <row r="138" spans="1:1" ht="15" customHeight="1" x14ac:dyDescent="0.25">
      <c r="A138" s="10" t="str">
        <f>IF(A132="","",IF(Stammdaten!#REF!="","",Stammdaten!#REF!)&amp;"        ")</f>
        <v/>
      </c>
    </row>
    <row r="139" spans="1:1" ht="21" customHeight="1" x14ac:dyDescent="0.25">
      <c r="A139" s="10"/>
    </row>
    <row r="140" spans="1:1" ht="15" customHeight="1" x14ac:dyDescent="0.25">
      <c r="A140" s="173" t="str">
        <f>IF(A132="","",IF(Stammdaten!$D$24="","",Stammdaten!$D$24)&amp;"        ")</f>
        <v/>
      </c>
    </row>
    <row r="141" spans="1:1" ht="241.2" customHeight="1" x14ac:dyDescent="0.25"/>
    <row r="142" spans="1:1" ht="40.200000000000003" customHeight="1" x14ac:dyDescent="0.85">
      <c r="A142" s="175" t="str">
        <f>IF(Stammdaten!B16="","",Stammdaten!$C16&amp;" "&amp;Stammdaten!$B16)</f>
        <v/>
      </c>
    </row>
    <row r="143" spans="1:1" ht="24" customHeight="1" x14ac:dyDescent="0.25"/>
    <row r="144" spans="1:1" ht="36.6" x14ac:dyDescent="0.7">
      <c r="A144" s="176" t="str">
        <f>IF(A142="","",Stammdaten!$B$23&amp;" "&amp;Stammdaten!A16)</f>
        <v/>
      </c>
    </row>
    <row r="145" spans="1:1" ht="134.4" customHeight="1" x14ac:dyDescent="0.8">
      <c r="A145" s="174"/>
    </row>
    <row r="146" spans="1:1" ht="34.200000000000003" customHeight="1" x14ac:dyDescent="0.25"/>
    <row r="147" spans="1:1" ht="190.8" customHeight="1" x14ac:dyDescent="0.25"/>
    <row r="148" spans="1:1" ht="15" customHeight="1" x14ac:dyDescent="0.25">
      <c r="A148" s="10" t="str">
        <f>IF(A142="","",IF(Stammdaten!#REF!="","",Stammdaten!#REF!)&amp;"        ")</f>
        <v/>
      </c>
    </row>
    <row r="149" spans="1:1" ht="21" customHeight="1" x14ac:dyDescent="0.25">
      <c r="A149" s="10"/>
    </row>
    <row r="150" spans="1:1" ht="15" customHeight="1" x14ac:dyDescent="0.25">
      <c r="A150" s="173" t="str">
        <f>IF(A142="","",IF(Stammdaten!$D$24="","",Stammdaten!$D$24)&amp;"        ")</f>
        <v/>
      </c>
    </row>
    <row r="151" spans="1:1" ht="241.2" customHeight="1" x14ac:dyDescent="0.25"/>
    <row r="152" spans="1:1" ht="40.200000000000003" customHeight="1" x14ac:dyDescent="0.85">
      <c r="A152" s="175" t="str">
        <f>IF(Stammdaten!B17="","",Stammdaten!$C17&amp;" "&amp;Stammdaten!$B17)</f>
        <v/>
      </c>
    </row>
    <row r="153" spans="1:1" ht="24" customHeight="1" x14ac:dyDescent="0.25"/>
    <row r="154" spans="1:1" ht="36.6" x14ac:dyDescent="0.7">
      <c r="A154" s="176" t="str">
        <f>IF(A152="","",Stammdaten!$B$23&amp;" "&amp;Stammdaten!A17)</f>
        <v/>
      </c>
    </row>
    <row r="155" spans="1:1" ht="134.4" customHeight="1" x14ac:dyDescent="0.8">
      <c r="A155" s="174"/>
    </row>
    <row r="156" spans="1:1" ht="34.200000000000003" customHeight="1" x14ac:dyDescent="0.25"/>
    <row r="157" spans="1:1" ht="190.8" customHeight="1" x14ac:dyDescent="0.25"/>
    <row r="158" spans="1:1" ht="15" customHeight="1" x14ac:dyDescent="0.25">
      <c r="A158" s="10" t="str">
        <f>IF(A152="","",IF(Stammdaten!#REF!="","",Stammdaten!#REF!)&amp;"        ")</f>
        <v/>
      </c>
    </row>
    <row r="159" spans="1:1" ht="21" customHeight="1" x14ac:dyDescent="0.25">
      <c r="A159" s="10"/>
    </row>
    <row r="160" spans="1:1" ht="15" customHeight="1" x14ac:dyDescent="0.25">
      <c r="A160" s="173" t="str">
        <f>IF(A152="","",IF(Stammdaten!$D$24="","",Stammdaten!$D$24)&amp;"        ")</f>
        <v/>
      </c>
    </row>
    <row r="161" spans="1:1" ht="241.2" customHeight="1" x14ac:dyDescent="0.25"/>
    <row r="162" spans="1:1" ht="40.200000000000003" customHeight="1" x14ac:dyDescent="0.85">
      <c r="A162" s="175" t="str">
        <f>IF(Stammdaten!B18="","",Stammdaten!$C18&amp;" "&amp;Stammdaten!$B18)</f>
        <v/>
      </c>
    </row>
    <row r="163" spans="1:1" ht="24" customHeight="1" x14ac:dyDescent="0.25"/>
    <row r="164" spans="1:1" ht="36.6" x14ac:dyDescent="0.7">
      <c r="A164" s="176" t="str">
        <f>IF(A162="","",Stammdaten!$B$23&amp;" "&amp;Stammdaten!A18)</f>
        <v/>
      </c>
    </row>
    <row r="165" spans="1:1" ht="134.4" customHeight="1" x14ac:dyDescent="0.8">
      <c r="A165" s="174"/>
    </row>
    <row r="166" spans="1:1" ht="34.200000000000003" customHeight="1" x14ac:dyDescent="0.25"/>
    <row r="167" spans="1:1" ht="190.8" customHeight="1" x14ac:dyDescent="0.25"/>
    <row r="168" spans="1:1" ht="15" customHeight="1" x14ac:dyDescent="0.25">
      <c r="A168" s="10" t="str">
        <f>IF(A162="","",IF(Stammdaten!#REF!="","",Stammdaten!#REF!)&amp;"        ")</f>
        <v/>
      </c>
    </row>
    <row r="169" spans="1:1" ht="21" customHeight="1" x14ac:dyDescent="0.25">
      <c r="A169" s="10"/>
    </row>
    <row r="170" spans="1:1" ht="15" customHeight="1" x14ac:dyDescent="0.25">
      <c r="A170" s="173" t="str">
        <f>IF(A162="","",IF(Stammdaten!$D$24="","",Stammdaten!$D$24)&amp;"        ")</f>
        <v/>
      </c>
    </row>
    <row r="171" spans="1:1" ht="241.2" customHeight="1" x14ac:dyDescent="0.25"/>
    <row r="172" spans="1:1" ht="40.200000000000003" customHeight="1" x14ac:dyDescent="0.85">
      <c r="A172" s="175" t="str">
        <f>IF(Stammdaten!B19="","",Stammdaten!$C19&amp;" "&amp;Stammdaten!$B19)</f>
        <v/>
      </c>
    </row>
    <row r="173" spans="1:1" ht="24" customHeight="1" x14ac:dyDescent="0.25"/>
    <row r="174" spans="1:1" ht="36.6" x14ac:dyDescent="0.7">
      <c r="A174" s="176" t="str">
        <f>IF(A172="","",Stammdaten!$B$23&amp;" "&amp;Stammdaten!A19)</f>
        <v/>
      </c>
    </row>
    <row r="175" spans="1:1" ht="134.4" customHeight="1" x14ac:dyDescent="0.8">
      <c r="A175" s="174"/>
    </row>
    <row r="176" spans="1:1" ht="34.200000000000003" customHeight="1" x14ac:dyDescent="0.25"/>
    <row r="177" spans="1:1" ht="190.8" customHeight="1" x14ac:dyDescent="0.25"/>
    <row r="178" spans="1:1" ht="15" customHeight="1" x14ac:dyDescent="0.25">
      <c r="A178" s="10" t="str">
        <f>IF(A172="","",IF(Stammdaten!#REF!="","",Stammdaten!#REF!)&amp;"        ")</f>
        <v/>
      </c>
    </row>
    <row r="179" spans="1:1" ht="21" customHeight="1" x14ac:dyDescent="0.25">
      <c r="A179" s="10"/>
    </row>
    <row r="180" spans="1:1" ht="15" customHeight="1" x14ac:dyDescent="0.25">
      <c r="A180" s="173" t="str">
        <f>IF(A172="","",IF(Stammdaten!$D$24="","",Stammdaten!$D$24)&amp;"        ")</f>
        <v/>
      </c>
    </row>
    <row r="181" spans="1:1" ht="241.2" customHeight="1" x14ac:dyDescent="0.25"/>
    <row r="182" spans="1:1" ht="40.200000000000003" customHeight="1" x14ac:dyDescent="0.85">
      <c r="A182" s="175" t="str">
        <f>IF(Stammdaten!B20="","",Stammdaten!$C20&amp;" "&amp;Stammdaten!$B20)</f>
        <v/>
      </c>
    </row>
    <row r="183" spans="1:1" ht="24" customHeight="1" x14ac:dyDescent="0.25"/>
    <row r="184" spans="1:1" ht="36.6" x14ac:dyDescent="0.7">
      <c r="A184" s="176" t="str">
        <f>IF(A182="","",Stammdaten!$B$23&amp;" "&amp;Stammdaten!A20)</f>
        <v/>
      </c>
    </row>
    <row r="185" spans="1:1" ht="134.4" customHeight="1" x14ac:dyDescent="0.8">
      <c r="A185" s="174"/>
    </row>
    <row r="186" spans="1:1" ht="34.200000000000003" customHeight="1" x14ac:dyDescent="0.25"/>
    <row r="187" spans="1:1" ht="190.8" customHeight="1" x14ac:dyDescent="0.25"/>
    <row r="188" spans="1:1" ht="15" customHeight="1" x14ac:dyDescent="0.25">
      <c r="A188" s="10" t="str">
        <f>IF(A182="","",IF(Stammdaten!#REF!="","",Stammdaten!#REF!)&amp;"        ")</f>
        <v/>
      </c>
    </row>
    <row r="189" spans="1:1" ht="21" customHeight="1" x14ac:dyDescent="0.25">
      <c r="A189" s="10"/>
    </row>
    <row r="190" spans="1:1" ht="15" customHeight="1" x14ac:dyDescent="0.25">
      <c r="A190" s="173" t="str">
        <f>IF(A182="","",IF(Stammdaten!$D$24="","",Stammdaten!$D$24)&amp;"        ")</f>
        <v/>
      </c>
    </row>
    <row r="191" spans="1:1" ht="241.2" customHeight="1" x14ac:dyDescent="0.25"/>
    <row r="192" spans="1:1" ht="40.200000000000003" customHeight="1" x14ac:dyDescent="0.85">
      <c r="A192" s="175" t="str">
        <f>IF(Stammdaten!B21="","",Stammdaten!$C21&amp;" "&amp;Stammdaten!$B21)</f>
        <v/>
      </c>
    </row>
    <row r="193" spans="1:1" ht="24" customHeight="1" x14ac:dyDescent="0.25"/>
    <row r="194" spans="1:1" ht="36.6" x14ac:dyDescent="0.7">
      <c r="A194" s="176" t="str">
        <f>IF(A192="","",Stammdaten!$B$23&amp;" "&amp;Stammdaten!A21)</f>
        <v/>
      </c>
    </row>
    <row r="195" spans="1:1" ht="134.4" customHeight="1" x14ac:dyDescent="0.8">
      <c r="A195" s="174"/>
    </row>
    <row r="196" spans="1:1" ht="34.200000000000003" customHeight="1" x14ac:dyDescent="0.25"/>
    <row r="197" spans="1:1" ht="190.8" customHeight="1" x14ac:dyDescent="0.25"/>
    <row r="198" spans="1:1" ht="15" customHeight="1" x14ac:dyDescent="0.25">
      <c r="A198" s="10" t="str">
        <f>IF(A192="","",IF(Stammdaten!#REF!="","",Stammdaten!#REF!)&amp;"        ")</f>
        <v/>
      </c>
    </row>
    <row r="199" spans="1:1" ht="21" customHeight="1" x14ac:dyDescent="0.25">
      <c r="A199" s="10"/>
    </row>
    <row r="200" spans="1:1" ht="15" customHeight="1" x14ac:dyDescent="0.25">
      <c r="A200" s="173" t="str">
        <f>IF(A192="","",IF(Stammdaten!$D$24="","",Stammdaten!$D$24)&amp;"        ")</f>
        <v/>
      </c>
    </row>
  </sheetData>
  <sheetProtection selectLockedCells="1" selectUnlockedCells="1"/>
  <phoneticPr fontId="4" type="noConversion"/>
  <pageMargins left="0.78740157480314965" right="0.78740157480314965" top="0.98425196850393704" bottom="0" header="0.51181102362204722" footer="0"/>
  <pageSetup paperSize="9" orientation="portrait" r:id="rId1"/>
  <headerFooter alignWithMargins="0"/>
  <rowBreaks count="19" manualBreakCount="19">
    <brk id="10" max="16383" man="1"/>
    <brk id="20" max="16383" man="1"/>
    <brk id="30" max="16383" man="1"/>
    <brk id="40" max="16383" man="1"/>
    <brk id="50" max="16383" man="1"/>
    <brk id="60" max="16383" man="1"/>
    <brk id="70" max="16383" man="1"/>
    <brk id="80" max="16383" man="1"/>
    <brk id="90" max="16383" man="1"/>
    <brk id="100" max="16383" man="1"/>
    <brk id="110" max="16383" man="1"/>
    <brk id="120" max="16383" man="1"/>
    <brk id="130" max="16383" man="1"/>
    <brk id="140" max="16383" man="1"/>
    <brk id="150" max="16383" man="1"/>
    <brk id="160" max="16383" man="1"/>
    <brk id="170" max="16383" man="1"/>
    <brk id="180" max="16383" man="1"/>
    <brk id="190"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Stammdaten</vt:lpstr>
      <vt:lpstr>8. Kyu</vt:lpstr>
      <vt:lpstr>7.-4. Kyu</vt:lpstr>
      <vt:lpstr>3.-1. Kyu</vt:lpstr>
      <vt:lpstr>JVB_COPY</vt:lpstr>
      <vt:lpstr>Urkunden(An Drucker anpassen!)</vt:lpstr>
      <vt:lpstr>'3.-1. Kyu'!Druckbereich</vt:lpstr>
      <vt:lpstr>'7.-4. Kyu'!Druckbereich</vt:lpstr>
      <vt:lpstr>JVB_COPY!Druckbereich</vt:lpstr>
      <vt:lpstr>Stammdaten!Druckbereich</vt:lpstr>
    </vt:vector>
  </TitlesOfParts>
  <Company>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dc:creator>
  <cp:lastModifiedBy>thw</cp:lastModifiedBy>
  <cp:lastPrinted>2023-07-10T16:00:51Z</cp:lastPrinted>
  <dcterms:created xsi:type="dcterms:W3CDTF">2022-06-13T20:02:42Z</dcterms:created>
  <dcterms:modified xsi:type="dcterms:W3CDTF">2023-12-14T09:35:23Z</dcterms:modified>
</cp:coreProperties>
</file>